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-105" yWindow="-105" windowWidth="23250" windowHeight="12450"/>
  </bookViews>
  <sheets>
    <sheet name="PEDIDOS" sheetId="1" r:id="rId1"/>
    <sheet name="Etiqueta para envios" sheetId="2" r:id="rId2"/>
  </sheets>
  <definedNames>
    <definedName name="_01_Difusores_Sahumerios_y_Aromas">PEDIDOS!$A$27</definedName>
    <definedName name="_02_Porta_Sahumerios">PEDIDOS!$A$88</definedName>
    <definedName name="_03_Manitos_Tobas_y_Esmaltadas">PEDIDOS!$A$222</definedName>
    <definedName name="_04_Atrapasuenos">PEDIDOS!$A$238</definedName>
    <definedName name="_05_Hornos_Electricos">PEDIDOS!$A$268</definedName>
    <definedName name="_06_Hornos_a_Vela">PEDIDOS!$A$299</definedName>
    <definedName name="_07_Sahumadores_e_Incensarios">PEDIDOS!$A$345</definedName>
    <definedName name="_08_Sagrada_Madre">PEDIDOS!$A$1312</definedName>
    <definedName name="_09_Aromanza">PEDIDOS!$A$1414</definedName>
    <definedName name="_10_Fuentes_de_Agua">PEDIDOS!$A$1469</definedName>
    <definedName name="_11_Sahumerios_Importados">PEDIDOS!$A$424</definedName>
    <definedName name="_12_Velas_y_Velas_de_Soja">PEDIDOS!$A$1500</definedName>
    <definedName name="_13_Pasta_Piedra">PEDIDOS!$A$466</definedName>
    <definedName name="_14_Ceramica_Sublimada">PEDIDOS!$A$537</definedName>
    <definedName name="_15_Cascadas_de_humo">PEDIDOS!$A$558</definedName>
    <definedName name="_16_Llamadores_de_Metal">PEDIDOS!$A$577</definedName>
    <definedName name="_17_Llamadores_de_Cana_y_Calabaza">PEDIDOS!$A$613</definedName>
    <definedName name="_18_Lamparas_de_Sal">PEDIDOS!$A$636</definedName>
    <definedName name="_19_Cuencos_para_sal_solos">PEDIDOS!$A$688</definedName>
    <definedName name="_20_Cuencos_blancos_con_sal">PEDIDOS!$A$735</definedName>
    <definedName name="_21_Cuencos_blancos_solos">PEDIDOS!$A$770</definedName>
    <definedName name="_22_Orgones">PEDIDOS!$A$805</definedName>
    <definedName name="_23_Fuentes_de_Resina_de_Agua">PEDIDOS!$A$825</definedName>
    <definedName name="_24_Colgantes_con_bijouteri">PEDIDOS!$A$850</definedName>
    <definedName name="_27_Lechuzas_porta_sahumerios">PEDIDOS!$A$870</definedName>
    <definedName name="_31_Decoracion_en_madera_y_Porta_llaves">PEDIDOS!$A$924</definedName>
    <definedName name="_33_Hindu">PEDIDOS!$A$945</definedName>
    <definedName name="_34_Colgantes">PEDIDOS!$A$986</definedName>
    <definedName name="_35_Mandalas">PEDIDOS!$A$1093</definedName>
    <definedName name="_36_Budas_y_budas_resina">PEDIDOS!$A$1123</definedName>
    <definedName name="_39_Dijes_y_Piedras">PEDIDOS!$A$1187</definedName>
    <definedName name="_40_Pendulos_y_Atrapa_soles">PEDIDOS!$A$1207</definedName>
    <definedName name="_41_Llaveros_y_Accesorios">PEDIDOS!$A$1241</definedName>
    <definedName name="_42_Popurri_y_Sales">PEDIDOS!$A$1279</definedName>
    <definedName name="_44_Macrame_y_Crochet">PEDIDOS!$A$1296</definedName>
    <definedName name="_xlnm._FilterDatabase" localSheetId="0" hidden="1">PEDIDOS!$A$1:$E$1535</definedName>
    <definedName name="DATOS_BANCARIOS">PEDIDOS!$A$1512</definedName>
    <definedName name="SUS_COMENTARIOS_SOBRE_EL_PEDIDO">PEDIDOS!$B$1520:$E$1535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8" i="1" l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389" i="1"/>
  <c r="E1468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413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212" i="1" l="1"/>
  <c r="E78" i="1"/>
  <c r="E79" i="1"/>
  <c r="E899" i="1"/>
  <c r="E900" i="1"/>
  <c r="E1231" i="1"/>
  <c r="E1232" i="1"/>
  <c r="E1444" i="1"/>
  <c r="E1445" i="1"/>
  <c r="E1446" i="1"/>
  <c r="E898" i="1"/>
  <c r="E1358" i="1"/>
  <c r="E457" i="1"/>
  <c r="E458" i="1"/>
  <c r="E77" i="1"/>
  <c r="E80" i="1"/>
  <c r="E81" i="1"/>
  <c r="E82" i="1"/>
  <c r="E83" i="1"/>
  <c r="E84" i="1"/>
  <c r="E72" i="1" l="1"/>
  <c r="E73" i="1"/>
  <c r="E74" i="1"/>
  <c r="E211" i="1"/>
  <c r="E213" i="1"/>
  <c r="E214" i="1"/>
  <c r="E215" i="1"/>
  <c r="E216" i="1"/>
  <c r="E217" i="1"/>
  <c r="E1270" i="1" l="1"/>
  <c r="E1271" i="1"/>
  <c r="E1269" i="1"/>
  <c r="E207" i="1" l="1"/>
  <c r="E1493" i="1" l="1"/>
  <c r="E1494" i="1"/>
  <c r="E75" i="1"/>
  <c r="E76" i="1"/>
  <c r="E1357" i="1" l="1"/>
  <c r="E1359" i="1"/>
  <c r="E1360" i="1"/>
  <c r="E381" i="1" l="1"/>
  <c r="E382" i="1"/>
  <c r="E383" i="1"/>
  <c r="E384" i="1"/>
  <c r="E385" i="1"/>
  <c r="E335" i="1"/>
  <c r="E336" i="1"/>
  <c r="E337" i="1"/>
  <c r="E338" i="1"/>
  <c r="E289" i="1"/>
  <c r="E290" i="1"/>
  <c r="E205" i="1"/>
  <c r="E206" i="1"/>
  <c r="E208" i="1"/>
  <c r="E209" i="1"/>
  <c r="E210" i="1"/>
  <c r="E218" i="1"/>
  <c r="E1230" i="1" l="1"/>
  <c r="E977" i="1"/>
  <c r="E978" i="1"/>
  <c r="E979" i="1"/>
  <c r="E980" i="1"/>
  <c r="E1492" i="1"/>
  <c r="E1442" i="1"/>
  <c r="E1443" i="1"/>
  <c r="E69" i="1"/>
  <c r="E70" i="1"/>
  <c r="E71" i="1"/>
  <c r="E1447" i="1"/>
  <c r="E1448" i="1"/>
  <c r="E1449" i="1"/>
  <c r="E1440" i="1"/>
  <c r="E1114" i="1" l="1"/>
  <c r="E1115" i="1"/>
  <c r="E201" i="1"/>
  <c r="E202" i="1"/>
  <c r="E203" i="1"/>
  <c r="E627" i="1"/>
  <c r="E628" i="1"/>
  <c r="E629" i="1"/>
  <c r="E974" i="1" l="1"/>
  <c r="E975" i="1"/>
  <c r="E976" i="1"/>
  <c r="E981" i="1"/>
  <c r="E982" i="1"/>
  <c r="E456" i="1"/>
  <c r="E200" i="1"/>
  <c r="E1267" i="1" l="1"/>
  <c r="E1268" i="1"/>
  <c r="E625" i="1" l="1"/>
  <c r="E626" i="1"/>
  <c r="E630" i="1"/>
  <c r="E1266" i="1"/>
  <c r="E1229" i="1"/>
  <c r="E1233" i="1"/>
  <c r="E569" i="1" l="1"/>
  <c r="E570" i="1"/>
  <c r="E571" i="1"/>
  <c r="E1264" i="1" l="1"/>
  <c r="E1265" i="1"/>
  <c r="E1272" i="1"/>
  <c r="E1117" i="1"/>
  <c r="E1118" i="1"/>
  <c r="E1438" i="1"/>
  <c r="E1439" i="1"/>
  <c r="E1441" i="1"/>
  <c r="E199" i="1"/>
  <c r="E204" i="1"/>
  <c r="E219" i="1"/>
  <c r="E220" i="1"/>
  <c r="G32" i="2" l="1"/>
  <c r="F9" i="2"/>
  <c r="F30" i="2" s="1"/>
  <c r="C9" i="2"/>
  <c r="C30" i="2" s="1"/>
  <c r="B8" i="2"/>
  <c r="B29" i="2" s="1"/>
  <c r="B7" i="2"/>
  <c r="B28" i="2" s="1"/>
  <c r="B5" i="2"/>
  <c r="B26" i="2" s="1"/>
  <c r="B3" i="2"/>
  <c r="B24" i="2" s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A1296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A1279" i="1"/>
  <c r="E1277" i="1"/>
  <c r="E1276" i="1"/>
  <c r="E1275" i="1"/>
  <c r="E1274" i="1"/>
  <c r="E1273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A1241" i="1"/>
  <c r="E1239" i="1"/>
  <c r="E1238" i="1"/>
  <c r="E1237" i="1"/>
  <c r="E1236" i="1"/>
  <c r="E1235" i="1"/>
  <c r="E1234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A1207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A1188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A1124" i="1"/>
  <c r="E1122" i="1"/>
  <c r="E1121" i="1"/>
  <c r="E1120" i="1"/>
  <c r="E1119" i="1"/>
  <c r="E1116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A1094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A987" i="1"/>
  <c r="E985" i="1"/>
  <c r="E984" i="1"/>
  <c r="E983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A946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A925" i="1"/>
  <c r="E907" i="1"/>
  <c r="E906" i="1"/>
  <c r="E905" i="1"/>
  <c r="E904" i="1"/>
  <c r="E903" i="1"/>
  <c r="E902" i="1"/>
  <c r="E901" i="1"/>
  <c r="E897" i="1"/>
  <c r="E896" i="1"/>
  <c r="E895" i="1"/>
  <c r="E894" i="1"/>
  <c r="A892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A871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A851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A826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A806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A771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A736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A689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A637" i="1"/>
  <c r="E635" i="1"/>
  <c r="E634" i="1"/>
  <c r="E633" i="1"/>
  <c r="E632" i="1"/>
  <c r="E631" i="1"/>
  <c r="E624" i="1"/>
  <c r="E623" i="1"/>
  <c r="E622" i="1"/>
  <c r="E621" i="1"/>
  <c r="E620" i="1"/>
  <c r="E619" i="1"/>
  <c r="E618" i="1"/>
  <c r="E617" i="1"/>
  <c r="E616" i="1"/>
  <c r="A614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A578" i="1"/>
  <c r="E576" i="1"/>
  <c r="E575" i="1"/>
  <c r="E574" i="1"/>
  <c r="E573" i="1"/>
  <c r="E572" i="1"/>
  <c r="E568" i="1"/>
  <c r="E567" i="1"/>
  <c r="E566" i="1"/>
  <c r="E565" i="1"/>
  <c r="E564" i="1"/>
  <c r="E563" i="1"/>
  <c r="E562" i="1"/>
  <c r="E561" i="1"/>
  <c r="A559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A538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A467" i="1"/>
  <c r="E465" i="1"/>
  <c r="E464" i="1"/>
  <c r="E463" i="1"/>
  <c r="E462" i="1"/>
  <c r="E461" i="1"/>
  <c r="E460" i="1"/>
  <c r="E459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A425" i="1"/>
  <c r="E1499" i="1"/>
  <c r="E1498" i="1"/>
  <c r="E1497" i="1"/>
  <c r="E1496" i="1"/>
  <c r="E1495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A1470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A391" i="1"/>
  <c r="E1467" i="1"/>
  <c r="E1450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A1415" i="1"/>
  <c r="E1366" i="1"/>
  <c r="E1365" i="1"/>
  <c r="E1364" i="1"/>
  <c r="E1363" i="1"/>
  <c r="E1362" i="1"/>
  <c r="E1361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A1312" i="1"/>
  <c r="E389" i="1"/>
  <c r="E388" i="1"/>
  <c r="E387" i="1"/>
  <c r="E386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A345" i="1"/>
  <c r="E343" i="1"/>
  <c r="E342" i="1"/>
  <c r="E341" i="1"/>
  <c r="E340" i="1"/>
  <c r="E339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A299" i="1"/>
  <c r="E297" i="1"/>
  <c r="E296" i="1"/>
  <c r="E295" i="1"/>
  <c r="E294" i="1"/>
  <c r="E293" i="1"/>
  <c r="E292" i="1"/>
  <c r="E291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A268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A238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A222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A88" i="1"/>
  <c r="E86" i="1"/>
  <c r="E85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A27" i="1"/>
  <c r="D22" i="1"/>
  <c r="B22" i="1"/>
  <c r="A22" i="1"/>
  <c r="D21" i="1"/>
  <c r="B21" i="1"/>
  <c r="A21" i="1"/>
  <c r="D20" i="1"/>
  <c r="B20" i="1"/>
  <c r="A20" i="1"/>
  <c r="D14" i="1"/>
  <c r="A14" i="1"/>
  <c r="D13" i="1"/>
  <c r="B13" i="1"/>
  <c r="A13" i="1"/>
  <c r="D12" i="1"/>
  <c r="B12" i="1"/>
  <c r="A12" i="1"/>
  <c r="E1501" i="1" l="1"/>
  <c r="E1503" i="1" s="1"/>
  <c r="A1520" i="1"/>
  <c r="E1505" i="1" l="1"/>
  <c r="A3" i="1" s="1"/>
</calcChain>
</file>

<file path=xl/comments1.xml><?xml version="1.0" encoding="utf-8"?>
<comments xmlns="http://schemas.openxmlformats.org/spreadsheetml/2006/main">
  <authors>
    <author/>
  </authors>
  <commentList>
    <comment ref="A28" authorId="0" shapeId="0">
      <text>
        <r>
          <rPr>
            <sz val="10"/>
            <rFont val="SimSun"/>
          </rPr>
          <t>Por favor: Ingrese la cantidad que desea en los espacios vacíos de la primer columna 
(a la izquierda de cada producto).</t>
        </r>
      </text>
    </comment>
  </commentList>
</comments>
</file>

<file path=xl/sharedStrings.xml><?xml version="1.0" encoding="utf-8"?>
<sst xmlns="http://schemas.openxmlformats.org/spreadsheetml/2006/main" count="1713" uniqueCount="1381">
  <si>
    <t>Cant.</t>
  </si>
  <si>
    <t>Producto</t>
  </si>
  <si>
    <t>Precio / Total:</t>
  </si>
  <si>
    <t>Detalle</t>
  </si>
  <si>
    <t>Sub-Total</t>
  </si>
  <si>
    <t>LISTADO DE PRECIOS AL POR MAYOR</t>
  </si>
  <si>
    <t>Mes:</t>
  </si>
  <si>
    <t>Aviso: La empresa no asume responsabilidad por roturas,</t>
  </si>
  <si>
    <t>daños o deterioros ocurridos durante el transporte de los productos.</t>
  </si>
  <si>
    <t>INFORMACION OBLIGATORIA PARA HACER SU PEDIDO</t>
  </si>
  <si>
    <t>Datos de contacto (completar)</t>
  </si>
  <si>
    <t>↓ Ingresar datos aquí (en columna C):</t>
  </si>
  <si>
    <t>Apellido y Nombres:</t>
  </si>
  <si>
    <t>CUIT / DNI:</t>
  </si>
  <si>
    <t>(en caso de ser R.Inscripto o Monotributista poner CUIT)</t>
  </si>
  <si>
    <t>Domicilio:</t>
  </si>
  <si>
    <t>Localidad:</t>
  </si>
  <si>
    <t>Provincia:</t>
  </si>
  <si>
    <t>Teléfonos:</t>
  </si>
  <si>
    <t>E-mail:</t>
  </si>
  <si>
    <t>Empresa de transporte:</t>
  </si>
  <si>
    <t>Los precios de las distintas mercaderías están sujetas a modificaciones sin previo aviso</t>
  </si>
  <si>
    <t>01-Difusores Sahumerios y Aromaterapia</t>
  </si>
  <si>
    <t>x 50 unidades</t>
  </si>
  <si>
    <t>x 100 unidades</t>
  </si>
  <si>
    <t>125 ml</t>
  </si>
  <si>
    <t>250 ml 1/4</t>
  </si>
  <si>
    <t>10-Difusor repuesto de medio litro</t>
  </si>
  <si>
    <t xml:space="preserve">500 ml </t>
  </si>
  <si>
    <t>11-Varillas de ratan por unidad de madera</t>
  </si>
  <si>
    <t>x unidad</t>
  </si>
  <si>
    <t>12-Varillas de ratan x 1000 de madera</t>
  </si>
  <si>
    <t>x 1000 unidades</t>
  </si>
  <si>
    <t>13-Esencia chica</t>
  </si>
  <si>
    <t>10 cm</t>
  </si>
  <si>
    <t>14-Perfumina</t>
  </si>
  <si>
    <t xml:space="preserve">250 ml </t>
  </si>
  <si>
    <t>x 7 unidades</t>
  </si>
  <si>
    <t>bolsita aprox 20 u.</t>
  </si>
  <si>
    <t>x kilo</t>
  </si>
  <si>
    <t>30 ml</t>
  </si>
  <si>
    <t>x 4 unidades</t>
  </si>
  <si>
    <t>250 ml</t>
  </si>
  <si>
    <t>10 unidades</t>
  </si>
  <si>
    <t>x 36 unidades</t>
  </si>
  <si>
    <t>125 grs</t>
  </si>
  <si>
    <t>x 10 unidades</t>
  </si>
  <si>
    <t>02-Porta Sahumerios</t>
  </si>
  <si>
    <t>15 x 9</t>
  </si>
  <si>
    <t>19 x 10</t>
  </si>
  <si>
    <t>22 x 35</t>
  </si>
  <si>
    <t>15 x 15</t>
  </si>
  <si>
    <t>11 x 11</t>
  </si>
  <si>
    <t>10 x 10</t>
  </si>
  <si>
    <t>12 x 12</t>
  </si>
  <si>
    <t>28 x 8</t>
  </si>
  <si>
    <t>10-Hoja mini porta sahumerio</t>
  </si>
  <si>
    <t>15 x 13</t>
  </si>
  <si>
    <t>11-Plato mini porta sahumerio</t>
  </si>
  <si>
    <t>12-Redondo chico porta sahumerio</t>
  </si>
  <si>
    <t>13-Redondo mediano porta sahumerio</t>
  </si>
  <si>
    <t>20 x 20</t>
  </si>
  <si>
    <t>14-Rodajita porta sahumerio</t>
  </si>
  <si>
    <t>15 x 8</t>
  </si>
  <si>
    <t>15-Rodaja porta sahumerio</t>
  </si>
  <si>
    <t>20 x 15</t>
  </si>
  <si>
    <t>16-Triangulo chico porta sahumerio</t>
  </si>
  <si>
    <t>15 x 14</t>
  </si>
  <si>
    <t>17-Porta espiral</t>
  </si>
  <si>
    <t>18-Porta sahumerio decoupage chico</t>
  </si>
  <si>
    <t>12 x 6</t>
  </si>
  <si>
    <t>19-Porta sahumerio decoupage</t>
  </si>
  <si>
    <t>20-Porta sahumerio vidrio chico</t>
  </si>
  <si>
    <t>5 x 5</t>
  </si>
  <si>
    <t>21-Porta sahumerio vidrio mediano</t>
  </si>
  <si>
    <t>6 x 6</t>
  </si>
  <si>
    <t>22-Porta sahumerio vidrio grande</t>
  </si>
  <si>
    <t>7 x 7</t>
  </si>
  <si>
    <t>23-Porta sahumerio vidrio super x 1</t>
  </si>
  <si>
    <t>24-Porta sahumerio vidrio super x 3</t>
  </si>
  <si>
    <t>25-Porta sahumerio vidrio super x 5</t>
  </si>
  <si>
    <t>26-Porta sahumerio vidrio largo</t>
  </si>
  <si>
    <t>25 x 4</t>
  </si>
  <si>
    <t>27-Porta sahumerio caña partida pintada</t>
  </si>
  <si>
    <t>25 x 4 aprox</t>
  </si>
  <si>
    <t>28-Porta sahumerio sky madera</t>
  </si>
  <si>
    <t>29-Porta sahumerio ceramica largo rustico</t>
  </si>
  <si>
    <t>21 x 5</t>
  </si>
  <si>
    <t>30-Porta sahumerio ceramica largo decoupage</t>
  </si>
  <si>
    <t>20 x 4</t>
  </si>
  <si>
    <t>31-Porta sahumerio largo madera frase</t>
  </si>
  <si>
    <t>23 x 6</t>
  </si>
  <si>
    <t>32-Porta sahumerio torre con frase</t>
  </si>
  <si>
    <t>27 x 5</t>
  </si>
  <si>
    <t>33-Porta sahumerio quebracho</t>
  </si>
  <si>
    <t>34-Porta sahumerio cara</t>
  </si>
  <si>
    <t>32 cm</t>
  </si>
  <si>
    <t>35-Porta sahumerio arena</t>
  </si>
  <si>
    <t>9 cm aprox</t>
  </si>
  <si>
    <t>36-Porta sahumerio arena yin yang</t>
  </si>
  <si>
    <t>13 cm</t>
  </si>
  <si>
    <t>37-Porta sahumerio piedra chico</t>
  </si>
  <si>
    <t>8 cm</t>
  </si>
  <si>
    <t>38-Porta sahumerio piedra grande</t>
  </si>
  <si>
    <t>11 cm</t>
  </si>
  <si>
    <t>39-Porta sahumerio pasta piedra chico</t>
  </si>
  <si>
    <t>7 cm</t>
  </si>
  <si>
    <t>40-Porta sahumerio pasta piedra mediano</t>
  </si>
  <si>
    <t>41-Porta sahumerio pasta piedra grande</t>
  </si>
  <si>
    <t>12 cm</t>
  </si>
  <si>
    <t>42-Porta sahumerio pasta piedra cuenco</t>
  </si>
  <si>
    <t>43-Porta sahumerio rayado chico</t>
  </si>
  <si>
    <t>9 cm</t>
  </si>
  <si>
    <t>44-Porta sahumerio rayado mediano</t>
  </si>
  <si>
    <t>45-Porta sahumerio rayado grande</t>
  </si>
  <si>
    <t>6 x 7</t>
  </si>
  <si>
    <t>47-Porta sahumerio chapita color</t>
  </si>
  <si>
    <t>48-Porta sahumerio torre color</t>
  </si>
  <si>
    <t>27 cm</t>
  </si>
  <si>
    <t>49-Porta sahumerio caja con diseño chica</t>
  </si>
  <si>
    <t>25 x 3</t>
  </si>
  <si>
    <t>50-Porta sahumerio ceramica esmaltado ch</t>
  </si>
  <si>
    <t>51-Porta sahumerio cara super</t>
  </si>
  <si>
    <t>52-Porta espiral pasta piedra color</t>
  </si>
  <si>
    <t>14 cm</t>
  </si>
  <si>
    <t>53-Porta ceramica pintado</t>
  </si>
  <si>
    <t>20 x 5</t>
  </si>
  <si>
    <t>54-Porta sahumerio ceramica esmaltado grande</t>
  </si>
  <si>
    <t>13 x 9</t>
  </si>
  <si>
    <t>55-Porta sahumerio rustico con esmalte chico</t>
  </si>
  <si>
    <t>56-Porta sahumerio rustico con esmalte grande</t>
  </si>
  <si>
    <t>57-Porta sahumerio pasta piedra chico color</t>
  </si>
  <si>
    <t>58-Porta sahumerio vaquita</t>
  </si>
  <si>
    <t>59-Porta sahumerio chimenea metal</t>
  </si>
  <si>
    <t>25 cm</t>
  </si>
  <si>
    <t>60-Porta sahumerio casita redondo</t>
  </si>
  <si>
    <t>61-Porta sahumerio hoja varios colores / plato</t>
  </si>
  <si>
    <t>62-Porta sahumerio tablita pintada</t>
  </si>
  <si>
    <t>63-Porta sahumerio ojo turco</t>
  </si>
  <si>
    <t>64-Buda kit vintage</t>
  </si>
  <si>
    <t>65-Porta sahumerio con patas vaquita</t>
  </si>
  <si>
    <t>28 x 4</t>
  </si>
  <si>
    <t>66-Porta sahumerio pasta piedra ovalado x3</t>
  </si>
  <si>
    <t>17 x 11</t>
  </si>
  <si>
    <t>67-Porta sahumerio ceramica diseños varios</t>
  </si>
  <si>
    <t>68-porta sahumerio sky 7 chackras ceramica</t>
  </si>
  <si>
    <t>18 x 4</t>
  </si>
  <si>
    <t>69-Porta sahumerio ceramica cuenco pintado</t>
  </si>
  <si>
    <t>70-Porta espiral decoupage</t>
  </si>
  <si>
    <t>71-Porta ceramica largo rustico con diseño</t>
  </si>
  <si>
    <t>72-Caja porta sahumerio vintage</t>
  </si>
  <si>
    <t>73-Porta sahumerio torre vintage</t>
  </si>
  <si>
    <t>74-Porta espiral ceramica vintage</t>
  </si>
  <si>
    <t>75-Porta sahumerio ceramica plato importado</t>
  </si>
  <si>
    <t>76-Porta sahumerio chimenea ceramica rayada</t>
  </si>
  <si>
    <t>77-Porta sahumerio ceramica largo importado</t>
  </si>
  <si>
    <t>78-Porta sahumerio plato ojo turco</t>
  </si>
  <si>
    <t>79-Porta sahumerio ceramica rectangular pintado</t>
  </si>
  <si>
    <t>80-porta sahumerio largo con frase vintage</t>
  </si>
  <si>
    <t>81-porta sahumerio tablita pintada ojo turco</t>
  </si>
  <si>
    <t>82-Porta espiral con frase</t>
  </si>
  <si>
    <t>16 x 12</t>
  </si>
  <si>
    <t>83-Porta espiral vintage</t>
  </si>
  <si>
    <t>84-Porta sahumerio redondo rustico</t>
  </si>
  <si>
    <t>85-Porta sahumerio baul importado</t>
  </si>
  <si>
    <t>86-Porta sahumerio torre importado</t>
  </si>
  <si>
    <t>87-Porta sahumerio madera pintado con frase</t>
  </si>
  <si>
    <t>88-Porta sahumerio torre con frase mini</t>
  </si>
  <si>
    <t>89-Cenicero vitrofusion</t>
  </si>
  <si>
    <t>90-Porta espiral vitrofusion</t>
  </si>
  <si>
    <t>91-Porta sahumerios cuadrado vitrofusion</t>
  </si>
  <si>
    <t>92-Porta sahumerios largo vitrofusion</t>
  </si>
  <si>
    <t>93-Porta sahumerios hoja vitrofusion</t>
  </si>
  <si>
    <t>94-Porta sahumerio largo XL vitrofusion</t>
  </si>
  <si>
    <t>95-Porta sahumerio chimenea ceramica</t>
  </si>
  <si>
    <t>96-Porta sahumerio caña ceramica</t>
  </si>
  <si>
    <t>97-Porta sahumerio hoja ceramica</t>
  </si>
  <si>
    <t>98-Porta sahumerio flor ceramica</t>
  </si>
  <si>
    <t>99-Porta sahumerio mini rustico con diseño</t>
  </si>
  <si>
    <t>100-Porta sahumerio madera y resina chico</t>
  </si>
  <si>
    <t>101-Porta sahumerio madera y resina grande</t>
  </si>
  <si>
    <t>5 cm</t>
  </si>
  <si>
    <t>04-Atrapasueños</t>
  </si>
  <si>
    <t>16 cm</t>
  </si>
  <si>
    <t>20 cm</t>
  </si>
  <si>
    <t>30 cm</t>
  </si>
  <si>
    <t>40 cm</t>
  </si>
  <si>
    <t>60 cm</t>
  </si>
  <si>
    <t>42 cm</t>
  </si>
  <si>
    <t>10-Chakra grande</t>
  </si>
  <si>
    <t>65 cm</t>
  </si>
  <si>
    <t>11-Chakra grande blanco</t>
  </si>
  <si>
    <t>12-Chakra chico</t>
  </si>
  <si>
    <t>13-Chakra chico blanco</t>
  </si>
  <si>
    <t>14-Cuadruple multicolor</t>
  </si>
  <si>
    <t>15-Triple grande multicolor</t>
  </si>
  <si>
    <t>16-Gigante multicolor</t>
  </si>
  <si>
    <t xml:space="preserve">17-Llavero atrapa </t>
  </si>
  <si>
    <t>4 cm</t>
  </si>
  <si>
    <t>18-Chakra chico con borla</t>
  </si>
  <si>
    <t>05-Hornos Eléctricos</t>
  </si>
  <si>
    <t>23 cm</t>
  </si>
  <si>
    <t>06-Hornos a Vela</t>
  </si>
  <si>
    <t>15 cm</t>
  </si>
  <si>
    <t>10-Horno piedra chico</t>
  </si>
  <si>
    <t>11-Horno piedra mediano</t>
  </si>
  <si>
    <t>12-Horno piedra grande</t>
  </si>
  <si>
    <t>13-Horno cabeza de buda ceramica grande chakra</t>
  </si>
  <si>
    <t>14-Horno rayado</t>
  </si>
  <si>
    <t>15-Horno marmolado</t>
  </si>
  <si>
    <t>16-Horno piedra calado</t>
  </si>
  <si>
    <t>17-Horno esmaltado chico</t>
  </si>
  <si>
    <t>18-Horno esmaltado grande</t>
  </si>
  <si>
    <t>19-Horno madera vintage</t>
  </si>
  <si>
    <t>20-Cuenco para horno piedra</t>
  </si>
  <si>
    <t>21-Horno esmaltado corazon</t>
  </si>
  <si>
    <t>22-Horno aljibe esmaltado</t>
  </si>
  <si>
    <t>23-Horno esmaltado nuevo</t>
  </si>
  <si>
    <t>24-Horno rustico corazon</t>
  </si>
  <si>
    <t>25-Horno pastapiedra</t>
  </si>
  <si>
    <t>26-Hornos esmaltado varios colores</t>
  </si>
  <si>
    <t>27-Horno pintado mini</t>
  </si>
  <si>
    <t>28-Horno rustico mini</t>
  </si>
  <si>
    <t>29-Horno pintado corazon</t>
  </si>
  <si>
    <t>30-Horno salamandra</t>
  </si>
  <si>
    <t>31-Horno rustico con esmalte</t>
  </si>
  <si>
    <t>32-Horno esmaltado mini varios colores</t>
  </si>
  <si>
    <t>07-Sahumadores e Incensarios</t>
  </si>
  <si>
    <t>22 x 10</t>
  </si>
  <si>
    <t>6 de diametro</t>
  </si>
  <si>
    <t>8 x 5</t>
  </si>
  <si>
    <t>8 de diametro</t>
  </si>
  <si>
    <t>11 de diametro</t>
  </si>
  <si>
    <t>10-Sahumador rayado con tapa</t>
  </si>
  <si>
    <t>11-Sahumador cemento</t>
  </si>
  <si>
    <t>12-Sahumador color</t>
  </si>
  <si>
    <t>13-Quemador de palo santo con frase</t>
  </si>
  <si>
    <t>14-Quemador de palo santo piedra</t>
  </si>
  <si>
    <t>12 x 7</t>
  </si>
  <si>
    <t>15-Sahumador varios colores rustico mediano</t>
  </si>
  <si>
    <t>10 x 11</t>
  </si>
  <si>
    <t>16-Sahumador varios colores rustico grande</t>
  </si>
  <si>
    <t>17-Quemador de palo santo pasta piedra</t>
  </si>
  <si>
    <t>16 x 8</t>
  </si>
  <si>
    <t>18-Sahumador con diseños varios chico</t>
  </si>
  <si>
    <t>19-Sahumador pintado con tapa</t>
  </si>
  <si>
    <t>20-Sahumador pintado</t>
  </si>
  <si>
    <t>21-Quemador palo santo vintage</t>
  </si>
  <si>
    <t>22-Sahumador carpita vintage</t>
  </si>
  <si>
    <t>23-Sahumador carpita rustico</t>
  </si>
  <si>
    <t>24-Sahumador esmaltado chico importado</t>
  </si>
  <si>
    <t>25-Sahumador casita ceramica</t>
  </si>
  <si>
    <t>26-Sahumador con diseños varios grande</t>
  </si>
  <si>
    <t>27-Sahumador carpita pintado</t>
  </si>
  <si>
    <t>28-Sahumador esmaltado plano</t>
  </si>
  <si>
    <t>29-Sahumador con tapa rustico</t>
  </si>
  <si>
    <t>30-Casita sahumadora</t>
  </si>
  <si>
    <t>31-Sahumador ceramica rustico chico</t>
  </si>
  <si>
    <t>32-Carpita sahumadora rustica con diseño</t>
  </si>
  <si>
    <t>x 8 unidades</t>
  </si>
  <si>
    <t>x 9 unidades</t>
  </si>
  <si>
    <t>10-Kit petalos amor</t>
  </si>
  <si>
    <t>23-Calendula manzanilla natural</t>
  </si>
  <si>
    <t>24-Anis canela olibano</t>
  </si>
  <si>
    <t>25-Pastillas 7 dias de limpieza</t>
  </si>
  <si>
    <t>26-Perlas aromaticas</t>
  </si>
  <si>
    <t>27-Eucalipto laurel cedro natural</t>
  </si>
  <si>
    <t>28-Bombita defumacion x4 caja</t>
  </si>
  <si>
    <t>29-Sahumerio 7 chackras</t>
  </si>
  <si>
    <t>30-Sahumerio botanico</t>
  </si>
  <si>
    <t>x 6 unidades</t>
  </si>
  <si>
    <t>31-Sahumerios 5 elementos</t>
  </si>
  <si>
    <t>32-Sahumerios maha masala</t>
  </si>
  <si>
    <t>33-Sahumerios yagra</t>
  </si>
  <si>
    <t>34-Sahumerio artesano x30</t>
  </si>
  <si>
    <t>x 30 unidades</t>
  </si>
  <si>
    <t>36-Sahumerio gaia</t>
  </si>
  <si>
    <t>37-Sahumerio cannabis</t>
  </si>
  <si>
    <t>38-Kit turmalina</t>
  </si>
  <si>
    <t>x 5 unidades</t>
  </si>
  <si>
    <t>39-Sahumerio tao</t>
  </si>
  <si>
    <t>40-Esfera citronella tao</t>
  </si>
  <si>
    <t>41-Sahumerio sagrada x20</t>
  </si>
  <si>
    <t>x 20 unidades</t>
  </si>
  <si>
    <t>42-Sahumerio ritual</t>
  </si>
  <si>
    <t>43-Pastilla citronella tao</t>
  </si>
  <si>
    <t>44-Sahumerio palo santo puro</t>
  </si>
  <si>
    <t>45-Bombita cosmos</t>
  </si>
  <si>
    <t>46-Bombas 7 chackras tao</t>
  </si>
  <si>
    <t>47-Sahumerio tao perfum</t>
  </si>
  <si>
    <t>48-Sahumerio natural dos aromas</t>
  </si>
  <si>
    <t>50-Sahumerios oraculo</t>
  </si>
  <si>
    <t>51-Sahumerios cosmos</t>
  </si>
  <si>
    <t>52-Sahumerios natural premium</t>
  </si>
  <si>
    <t>53-Sahumerios tarot</t>
  </si>
  <si>
    <t>54-Sahumerios tao 7 chackras</t>
  </si>
  <si>
    <t>60ml</t>
  </si>
  <si>
    <t>10-Fuentes de Agua</t>
  </si>
  <si>
    <t>15 x 19</t>
  </si>
  <si>
    <t>22 x 12</t>
  </si>
  <si>
    <t>20 X 25</t>
  </si>
  <si>
    <t>25 x 25</t>
  </si>
  <si>
    <t>27 x 25</t>
  </si>
  <si>
    <t>22 x 26</t>
  </si>
  <si>
    <t>20 x 18</t>
  </si>
  <si>
    <t>10-Fuente ostra (con motor)</t>
  </si>
  <si>
    <t>27 x 27</t>
  </si>
  <si>
    <t>11-Fuente cemento chica (con motor)</t>
  </si>
  <si>
    <t>16 x 6</t>
  </si>
  <si>
    <t>12-Fuente cemento grande (con motor)</t>
  </si>
  <si>
    <t>25 x 20</t>
  </si>
  <si>
    <t>13-Fuente cemento muro chica (con motor)</t>
  </si>
  <si>
    <t>24 x 15</t>
  </si>
  <si>
    <t>14-Fuente decoupage (con motor)</t>
  </si>
  <si>
    <t xml:space="preserve">20 x 20 </t>
  </si>
  <si>
    <t>15-Motor con luz chico (con motor)</t>
  </si>
  <si>
    <t>40 cm de altura</t>
  </si>
  <si>
    <t>16-Motor sin luz chico (con motor)</t>
  </si>
  <si>
    <t>17-Motor con luz gande (con motor)</t>
  </si>
  <si>
    <t>60 cm de altura</t>
  </si>
  <si>
    <t>18-Motor sin luz grande  (con motor)</t>
  </si>
  <si>
    <t>19-Fuente caña (con motor)</t>
  </si>
  <si>
    <t>30 x 30</t>
  </si>
  <si>
    <t>20-Fuente cemento chica copa (con motor)</t>
  </si>
  <si>
    <t>17 x 17</t>
  </si>
  <si>
    <t>21-Fuente cemento mini (con motor)</t>
  </si>
  <si>
    <t>22-Fuente cemento con buda (con motor)</t>
  </si>
  <si>
    <t>x 12 unidades</t>
  </si>
  <si>
    <t>x 15 unidades</t>
  </si>
  <si>
    <t>10-Sahumerios tribal soul</t>
  </si>
  <si>
    <t>11-Sahumerios fusion largo</t>
  </si>
  <si>
    <t>12-Conos cascada tribal soul</t>
  </si>
  <si>
    <t>13-Dhoop Alaukik Premium</t>
  </si>
  <si>
    <t>14-Sobre Alaukik x14</t>
  </si>
  <si>
    <t>15-Sahumerios tribal soul 7 chackras</t>
  </si>
  <si>
    <t>16-Sahumerios tribal soul línea espiritual</t>
  </si>
  <si>
    <t>17-Sahumerios tribal soul 7 arcangeles</t>
  </si>
  <si>
    <t>12 Velas, Velones, Velas Soja, Velas Madera y Fanales</t>
  </si>
  <si>
    <t>7x8 cm</t>
  </si>
  <si>
    <t>24x8 cm</t>
  </si>
  <si>
    <t>25x7 cm</t>
  </si>
  <si>
    <t>10-Vela yin yang piedra grande</t>
  </si>
  <si>
    <t>11-Apaga velas colgante</t>
  </si>
  <si>
    <t>12-Vela cubo x 2</t>
  </si>
  <si>
    <t>16 x 7</t>
  </si>
  <si>
    <t>13-Velas de noche x12</t>
  </si>
  <si>
    <t>14-Bolsa de vela x 100</t>
  </si>
  <si>
    <t>15-Chapitas para velas</t>
  </si>
  <si>
    <t>16-Velones 24 hs perfumados</t>
  </si>
  <si>
    <t>17-Velon 72 hs</t>
  </si>
  <si>
    <t>18-Velon 7 dias</t>
  </si>
  <si>
    <t>19-Velon 7 poderes</t>
  </si>
  <si>
    <t>20-Velon 7 chakras o arcangeles</t>
  </si>
  <si>
    <t>21-Velas de noche de colores sin perfume</t>
  </si>
  <si>
    <t>x 12 unid. sin perf.</t>
  </si>
  <si>
    <t>24-Vela x50</t>
  </si>
  <si>
    <t>25-Velones 24hs aromaticos x 3</t>
  </si>
  <si>
    <t>26-Porta vela piedra</t>
  </si>
  <si>
    <t>6 x 5</t>
  </si>
  <si>
    <t>27-Vela cubo vintage</t>
  </si>
  <si>
    <t>28-Vela cubo x2 vintage</t>
  </si>
  <si>
    <t>29-Vela cubo XL vintage</t>
  </si>
  <si>
    <t>30-Vela whisky soja</t>
  </si>
  <si>
    <t>31-Vela soja frasco</t>
  </si>
  <si>
    <t>13-Pasta Piedra</t>
  </si>
  <si>
    <t>30 x 12</t>
  </si>
  <si>
    <t>36 x 14</t>
  </si>
  <si>
    <t>47 x 16</t>
  </si>
  <si>
    <t>20 x 30</t>
  </si>
  <si>
    <t>16 x 16</t>
  </si>
  <si>
    <t>22 x 22</t>
  </si>
  <si>
    <t>29 x 29</t>
  </si>
  <si>
    <t>10-Cuadro mini x 1</t>
  </si>
  <si>
    <t>10 x 8</t>
  </si>
  <si>
    <t>11-Cuadro mini x 2</t>
  </si>
  <si>
    <t>23 x 8</t>
  </si>
  <si>
    <t>12-Cuadro mini x 3</t>
  </si>
  <si>
    <t>35 x 8</t>
  </si>
  <si>
    <t>13-Colgante simple</t>
  </si>
  <si>
    <t>18 X 16</t>
  </si>
  <si>
    <t>14-Colgante doble</t>
  </si>
  <si>
    <t>38 x 16</t>
  </si>
  <si>
    <t>15-Colgante grande</t>
  </si>
  <si>
    <t>22 x 17</t>
  </si>
  <si>
    <t>16-Compotera grande</t>
  </si>
  <si>
    <t>14 x 14</t>
  </si>
  <si>
    <t>17-Cuadrado con caña chico</t>
  </si>
  <si>
    <t>18-Cuadrado con caña mediano</t>
  </si>
  <si>
    <t>26 x 26</t>
  </si>
  <si>
    <t>19-Cuadrado con caña grande</t>
  </si>
  <si>
    <t>31 x 31</t>
  </si>
  <si>
    <t>20-Cuenco alargado chico</t>
  </si>
  <si>
    <t>48 x 22</t>
  </si>
  <si>
    <t>21-Cuenco alargado grande</t>
  </si>
  <si>
    <t>58 x 25</t>
  </si>
  <si>
    <t>22-Cuenco flor chico</t>
  </si>
  <si>
    <t>23 x 23</t>
  </si>
  <si>
    <t>23-Cuenco flor mediano</t>
  </si>
  <si>
    <t>28 x 28</t>
  </si>
  <si>
    <t>24-Cuenco flor grande</t>
  </si>
  <si>
    <t>25-Cuenco hoja chico</t>
  </si>
  <si>
    <t>27 x 20</t>
  </si>
  <si>
    <t>26-Cuenco hoja grande</t>
  </si>
  <si>
    <t>35 x 25</t>
  </si>
  <si>
    <t>27-Cuenco intermedio redondo/cuadrado/triangulo</t>
  </si>
  <si>
    <t>28-Cuenco chico</t>
  </si>
  <si>
    <t>29-Cuenco mediano</t>
  </si>
  <si>
    <t>30-Cuenco grande</t>
  </si>
  <si>
    <t>40 x 40</t>
  </si>
  <si>
    <t>31-Cuenco mini grande</t>
  </si>
  <si>
    <t>13 x 13</t>
  </si>
  <si>
    <t>32-Cuenco ovalado chico</t>
  </si>
  <si>
    <t>20 x 25</t>
  </si>
  <si>
    <t>33-Cuenco ovalado mediano</t>
  </si>
  <si>
    <t>31 x 26</t>
  </si>
  <si>
    <t>34-Cuenco ovalado grande</t>
  </si>
  <si>
    <t>31 x 37</t>
  </si>
  <si>
    <t>35-Cuenco triangulo chico</t>
  </si>
  <si>
    <t>36-Cuenco triangulo grande</t>
  </si>
  <si>
    <t>37-Disco chico</t>
  </si>
  <si>
    <t>38-Disco grande</t>
  </si>
  <si>
    <t>3 x 30</t>
  </si>
  <si>
    <t>39-Ensaladera cuadrada chica</t>
  </si>
  <si>
    <t>18 x 18</t>
  </si>
  <si>
    <t>40-Ensaladera cuadrada grande</t>
  </si>
  <si>
    <t>41-Ensaladera cuadrada super</t>
  </si>
  <si>
    <t>34 x 34</t>
  </si>
  <si>
    <t>42-Ensaladera ovalada chica</t>
  </si>
  <si>
    <t>25 x 15</t>
  </si>
  <si>
    <t>43-Ensaladera ovalada grande</t>
  </si>
  <si>
    <t>27 x 17</t>
  </si>
  <si>
    <t>44-Ensaladera gajo grande</t>
  </si>
  <si>
    <t>33 x 20</t>
  </si>
  <si>
    <t>45-Gajo chico</t>
  </si>
  <si>
    <t>13 x 26</t>
  </si>
  <si>
    <t>46-Gajo grande</t>
  </si>
  <si>
    <t>18 x 31</t>
  </si>
  <si>
    <t>47-Gajo super</t>
  </si>
  <si>
    <t>24 x 41</t>
  </si>
  <si>
    <t>48-Plato ovalado chico</t>
  </si>
  <si>
    <t>21 x 16</t>
  </si>
  <si>
    <t>49-Plato ovalado grande</t>
  </si>
  <si>
    <t>24 x 19</t>
  </si>
  <si>
    <t>50-Rectangular chico</t>
  </si>
  <si>
    <t>25 x 13</t>
  </si>
  <si>
    <t>51-Rectangular mediano</t>
  </si>
  <si>
    <t>30 x 14</t>
  </si>
  <si>
    <t>52-Rectangular con caña</t>
  </si>
  <si>
    <t>32 x 15</t>
  </si>
  <si>
    <t>53-Sushi redondo chico</t>
  </si>
  <si>
    <t>35 x 35</t>
  </si>
  <si>
    <t>54-Sushi redondo mediano</t>
  </si>
  <si>
    <t>55-Sushi redondo grande</t>
  </si>
  <si>
    <t>45 x 45</t>
  </si>
  <si>
    <t>56-Sushi cuadrado chico</t>
  </si>
  <si>
    <t>57-Sushi cuadrado mediano</t>
  </si>
  <si>
    <t>58-Sushi cuadrado grande</t>
  </si>
  <si>
    <t>59-Sushi cuadrado super</t>
  </si>
  <si>
    <t>14-Ceramica Sublimada</t>
  </si>
  <si>
    <t>15-Cascadas de Humo</t>
  </si>
  <si>
    <t>10 x 6</t>
  </si>
  <si>
    <t>16-Llamadores de Metal</t>
  </si>
  <si>
    <t>25 cm de largo</t>
  </si>
  <si>
    <t>30 cm de largo</t>
  </si>
  <si>
    <t>37 cm de largo</t>
  </si>
  <si>
    <t>45 cm de largo</t>
  </si>
  <si>
    <t>60 cm de largo</t>
  </si>
  <si>
    <t>70 cm de largo</t>
  </si>
  <si>
    <t>75 cm de largo</t>
  </si>
  <si>
    <t>80 cm de largo</t>
  </si>
  <si>
    <t>10-Llamador N° 10</t>
  </si>
  <si>
    <t>95 cm de largo</t>
  </si>
  <si>
    <t>11-Llamador N° 11</t>
  </si>
  <si>
    <t>110 cm de largo</t>
  </si>
  <si>
    <t xml:space="preserve">12-Llamador N° 12 </t>
  </si>
  <si>
    <t>130 cm de largo</t>
  </si>
  <si>
    <t xml:space="preserve">13-Llamador N° 13 </t>
  </si>
  <si>
    <t xml:space="preserve">14-Llamador N° 14 </t>
  </si>
  <si>
    <t xml:space="preserve">150 cm de altura </t>
  </si>
  <si>
    <t>15-Llamador N° 21</t>
  </si>
  <si>
    <t>16-Llamador N° 22</t>
  </si>
  <si>
    <t>50 cm de altura</t>
  </si>
  <si>
    <t>17-Llamador N° 23</t>
  </si>
  <si>
    <t>18-Mandala con metal N° 26</t>
  </si>
  <si>
    <t>19-Cortina de metal chica 7 tonos N° 15</t>
  </si>
  <si>
    <t>14 x 35</t>
  </si>
  <si>
    <t>20-Cortina de metal mediana 11 tonos N° 16</t>
  </si>
  <si>
    <t>22 x 45</t>
  </si>
  <si>
    <t>21-Cortina de metal grande 15 tonos N° 17</t>
  </si>
  <si>
    <t>30 x 50</t>
  </si>
  <si>
    <t>22-Escala 10 tonos  N° 18</t>
  </si>
  <si>
    <t>23-Escala 15 tonos N° 19</t>
  </si>
  <si>
    <t>27 x 18</t>
  </si>
  <si>
    <t>24-Escala 30 tonos N° 20</t>
  </si>
  <si>
    <t>50 x 20</t>
  </si>
  <si>
    <t>17-Llamadores de Caña y Calabaza</t>
  </si>
  <si>
    <t>18-Lámparas de Sal completas
con sal, cable y lamparita</t>
  </si>
  <si>
    <t>11 x 6</t>
  </si>
  <si>
    <t>10-Arrocero cuadrado con sal y kit electrico</t>
  </si>
  <si>
    <t>13 x 6</t>
  </si>
  <si>
    <t>11-Compotera grande con sal y kit electrico</t>
  </si>
  <si>
    <t>14 x 3</t>
  </si>
  <si>
    <t>12-Arrocero plano con sal y kit electrico</t>
  </si>
  <si>
    <t>13 x 4</t>
  </si>
  <si>
    <t>13-Cuenco mini grande con sal y kit electrico</t>
  </si>
  <si>
    <t>14-Chino chico con sal y kit electrico</t>
  </si>
  <si>
    <t>15-Cuenco intermedio con sal y kit electrico</t>
  </si>
  <si>
    <t>17 x 5</t>
  </si>
  <si>
    <t>16-Cuenco chico con sal y kit electrico</t>
  </si>
  <si>
    <t>17-Cuenco ovalado chico con sal y kit electrico</t>
  </si>
  <si>
    <t>18-Ensaladera ovalada chica con sal y kit electrico</t>
  </si>
  <si>
    <t>24 x 14</t>
  </si>
  <si>
    <t>19-Gajo chico con sal y kit electrico</t>
  </si>
  <si>
    <t>26 x 12</t>
  </si>
  <si>
    <t>20-Cuenco flor chico con sal y kit electrico</t>
  </si>
  <si>
    <t>21-Cuenco hoja mini con sal y kit electrico</t>
  </si>
  <si>
    <t>16 x 13</t>
  </si>
  <si>
    <t>22-Cuenco hoja chico con sal y kit electrico</t>
  </si>
  <si>
    <t>23-Cuenco color nuevo con sal y kit electrico</t>
  </si>
  <si>
    <t>12 x 5</t>
  </si>
  <si>
    <t>24-Cuenco decoupage chico con sal y kit electrico</t>
  </si>
  <si>
    <t>12 x 4</t>
  </si>
  <si>
    <t>25-Cuenco decoupage grande con sal y kit electrico</t>
  </si>
  <si>
    <t>15 x 5</t>
  </si>
  <si>
    <t>26-Cuenco patinado con decoupage con sal y kit electrico</t>
  </si>
  <si>
    <t>11 x 9</t>
  </si>
  <si>
    <t>27-Cuenco luna color con sal y kit electrico</t>
  </si>
  <si>
    <t>28-Cuenco piedra con sal y kit electrico</t>
  </si>
  <si>
    <t>14 x 5</t>
  </si>
  <si>
    <t>29-Cuenco madera con frase con sal y kit electrico</t>
  </si>
  <si>
    <t>9 x 8</t>
  </si>
  <si>
    <t>30-Cuenco pasta piedra con relieves con sal y kit e</t>
  </si>
  <si>
    <t>44 x 16</t>
  </si>
  <si>
    <t>32-Fogata con frase con sal y kit electrico</t>
  </si>
  <si>
    <t>33-Cuenco redondo color nuevo con sal y kit electric</t>
  </si>
  <si>
    <t>9 x 6</t>
  </si>
  <si>
    <t>34-Cuenco bochin patinado con sal y kit electrico</t>
  </si>
  <si>
    <t>11 x 7</t>
  </si>
  <si>
    <t>35-Cuenco con diseños varios con sal y kit electrico</t>
  </si>
  <si>
    <t>36-Cuenco bochin con diseños varios con sal y kit electrico</t>
  </si>
  <si>
    <t>37-Cuenco madera vintage con sal y kit electrico</t>
  </si>
  <si>
    <t>38-Fogata vintage con sal y kit electrico</t>
  </si>
  <si>
    <t>39-Cuenco gota patinado con sal y kit electrico</t>
  </si>
  <si>
    <t>40-Cuenco vintage vidrio con sal y kit electrico</t>
  </si>
  <si>
    <t>41-Cuencos pintados varios con sal y kit electrico</t>
  </si>
  <si>
    <t>19-Cuencos para sal solos
(sin cable ni sal)</t>
  </si>
  <si>
    <t>10-Cuenco intermedio</t>
  </si>
  <si>
    <t>11-Cuenco chico</t>
  </si>
  <si>
    <t>12-Cuenco ovalado chico</t>
  </si>
  <si>
    <t>13-Ensaladera ovalada chica</t>
  </si>
  <si>
    <t>14-Gajo chico</t>
  </si>
  <si>
    <t>15-Cuenco flor chico</t>
  </si>
  <si>
    <t>16-Cuenco hoja mini</t>
  </si>
  <si>
    <t>17-Cuenco hoja chico</t>
  </si>
  <si>
    <t>18-Cuenco color nuevo</t>
  </si>
  <si>
    <t>19-Cuenco decoupage chico</t>
  </si>
  <si>
    <t>20-Cuenco decoupage grande</t>
  </si>
  <si>
    <t>21-Cuenco patinado con decoupage</t>
  </si>
  <si>
    <t>22-Cuenco luna color</t>
  </si>
  <si>
    <t>23-Cuenco piedra</t>
  </si>
  <si>
    <t>24-Cuenco madera con frase</t>
  </si>
  <si>
    <t>25-Cuenco pasta piedra con relieves</t>
  </si>
  <si>
    <t>26-Cuenco redondo color</t>
  </si>
  <si>
    <t>28-Fogata con frase</t>
  </si>
  <si>
    <t>29-Cuenco bochin patinado</t>
  </si>
  <si>
    <t>30-Cuenco con diseños varios</t>
  </si>
  <si>
    <t>31-Cuenco bochin con diseños varios</t>
  </si>
  <si>
    <t>32-Cuenco madera vintage</t>
  </si>
  <si>
    <t>33-Fogata vintage</t>
  </si>
  <si>
    <t>34-Cuenco vintage vidrio</t>
  </si>
  <si>
    <t>35-Cuenco gota patinado</t>
  </si>
  <si>
    <t>36-Cuencos pintados varios</t>
  </si>
  <si>
    <t>20-Cuencos blancos con sal completos
con sal, cable y lamparita</t>
  </si>
  <si>
    <t>10-Jarron japones con sal y kit electrico</t>
  </si>
  <si>
    <t>11-Cazuela con sal y kit electrico</t>
  </si>
  <si>
    <t>12-Elefante prosperidad con sal y kit electrico</t>
  </si>
  <si>
    <t>13-Torre encorvada con sal y kit electrico</t>
  </si>
  <si>
    <t>14-Bolsita con sal y kit electrico</t>
  </si>
  <si>
    <t>15-Cazuela cuadrada con sal y kit electrico</t>
  </si>
  <si>
    <t>16-Gota decoupage con sal y kit electrico</t>
  </si>
  <si>
    <t>17-Cazuela decoupage con sal y kit electrico</t>
  </si>
  <si>
    <t>18-Bochin onda decoupage con sal y kit electrico</t>
  </si>
  <si>
    <t>19-Piramide decoupage con sal y kit electrico</t>
  </si>
  <si>
    <t>20-Elefante decoupage con sal y kit electrico</t>
  </si>
  <si>
    <t>21-Nido decoupage con sal y kit electrico</t>
  </si>
  <si>
    <t>22-Esfera mediana con decoupage con sal y kit elec.</t>
  </si>
  <si>
    <t>23-Jarron japones con decoupage con sal y kit elec.</t>
  </si>
  <si>
    <t>21-Cuencos blancos solos (sin cable ni sal)</t>
  </si>
  <si>
    <t>8 x 8</t>
  </si>
  <si>
    <t>13 x 7</t>
  </si>
  <si>
    <t>13 x 10</t>
  </si>
  <si>
    <t>19 x 14</t>
  </si>
  <si>
    <t>10-Jarron japones</t>
  </si>
  <si>
    <t>11 x 8</t>
  </si>
  <si>
    <t>11-Cazuela</t>
  </si>
  <si>
    <t>12-Elefante prosperidad</t>
  </si>
  <si>
    <t>16 x 11</t>
  </si>
  <si>
    <t>13-Torre encorvada</t>
  </si>
  <si>
    <t>14 x 7</t>
  </si>
  <si>
    <t>14-Bolsita</t>
  </si>
  <si>
    <t>13 x 11</t>
  </si>
  <si>
    <t>15-Cazuela cuadrada</t>
  </si>
  <si>
    <t>16-Gota decoupage</t>
  </si>
  <si>
    <t>17-Cazuela decoupage</t>
  </si>
  <si>
    <t>18-Bochin onda decoupage</t>
  </si>
  <si>
    <t>19-Piramide decoupage</t>
  </si>
  <si>
    <t>20-Elefante decoupage</t>
  </si>
  <si>
    <t>14 x 12</t>
  </si>
  <si>
    <t>21-Nido decoupage</t>
  </si>
  <si>
    <t>22-Esfera mediana con decoupage</t>
  </si>
  <si>
    <t>23-Jarron japones con decoupage</t>
  </si>
  <si>
    <t>22-Orgones</t>
  </si>
  <si>
    <t>3 x 3</t>
  </si>
  <si>
    <t>4 x 4</t>
  </si>
  <si>
    <t>20 x 17</t>
  </si>
  <si>
    <t>23-Fuentes de agua de resina</t>
  </si>
  <si>
    <t>40 x 25</t>
  </si>
  <si>
    <t>40 cm de alto</t>
  </si>
  <si>
    <t>80 cm de alto</t>
  </si>
  <si>
    <t>90 cm</t>
  </si>
  <si>
    <t>60 x 30</t>
  </si>
  <si>
    <t>70 x 35</t>
  </si>
  <si>
    <t>10-Fuente resina buda con una cascada (con motor)</t>
  </si>
  <si>
    <t>80 cm</t>
  </si>
  <si>
    <t>11-Fuente con buda y cascadas (con motor)</t>
  </si>
  <si>
    <t>12-Fuente ganesha grande con cascadas (con motor)</t>
  </si>
  <si>
    <t>65 x 35</t>
  </si>
  <si>
    <t>13-Fuente bebe con hojas (con motor)</t>
  </si>
  <si>
    <t>24-Colgantes con bijouterí</t>
  </si>
  <si>
    <t>1,5 mts</t>
  </si>
  <si>
    <t>2 mts</t>
  </si>
  <si>
    <t>28-Cajas de Té Pasta Piedra</t>
  </si>
  <si>
    <t>17 x 9</t>
  </si>
  <si>
    <t>25 x 9</t>
  </si>
  <si>
    <t>30-Línea pintitas de color</t>
  </si>
  <si>
    <t>31-Decoracion en madera y Porta llaves</t>
  </si>
  <si>
    <t>36 x 20</t>
  </si>
  <si>
    <t>23 x 12</t>
  </si>
  <si>
    <t>25 x 19</t>
  </si>
  <si>
    <t>33- Colgantes Feng Shui / Nazar / Hindu</t>
  </si>
  <si>
    <t>10-Colgante Feng Shui con nudos chico</t>
  </si>
  <si>
    <t>50 cm</t>
  </si>
  <si>
    <t>11-Colgante Feng Shui con nudos grande</t>
  </si>
  <si>
    <t>12-Colgante Feng Shui con cencerro</t>
  </si>
  <si>
    <t>13-Pulsera contra la envidia</t>
  </si>
  <si>
    <t>6 cm</t>
  </si>
  <si>
    <t>15-Colgante ojo nazar metal grande</t>
  </si>
  <si>
    <t>16-Colgante Feng Shui 6 monedas</t>
  </si>
  <si>
    <t>17-Colgante Feng Shui 6 monedas con amuleto</t>
  </si>
  <si>
    <t>18-Amuleto de monedas chinas</t>
  </si>
  <si>
    <t>19-Colgante chino con borla</t>
  </si>
  <si>
    <t>20-Pulsera volcanica</t>
  </si>
  <si>
    <t>21-Llaveros chicos</t>
  </si>
  <si>
    <t>34-Colgantes</t>
  </si>
  <si>
    <t>70cm largo aprox</t>
  </si>
  <si>
    <t>10-Colgante con frases</t>
  </si>
  <si>
    <t>11-Colgante gato</t>
  </si>
  <si>
    <t>12-Colgante paz blanco y negro</t>
  </si>
  <si>
    <t>13-Colgante madera buho blanco y negro</t>
  </si>
  <si>
    <t>14-Colgante luna creciente blanco</t>
  </si>
  <si>
    <t>15-Corazon blanco</t>
  </si>
  <si>
    <t>16-Elefante blanco</t>
  </si>
  <si>
    <t>17-Estrella blanca</t>
  </si>
  <si>
    <t>18-Flor blanca</t>
  </si>
  <si>
    <t>19-Mariposa blanca</t>
  </si>
  <si>
    <t>20-Pajarito con corazon blanco</t>
  </si>
  <si>
    <t>21-Buda meditando blanco y negro</t>
  </si>
  <si>
    <t>22-Corazon blanco y negro</t>
  </si>
  <si>
    <t>23-Elefante blanco y negro</t>
  </si>
  <si>
    <t>24-Lechuza blanco y negro</t>
  </si>
  <si>
    <t>25-Mano de fatima blanco y negro</t>
  </si>
  <si>
    <t>26-Mariposa blanco y negro</t>
  </si>
  <si>
    <t>27-Corazon de lienzo</t>
  </si>
  <si>
    <t>28-Estrella de lienzo</t>
  </si>
  <si>
    <t>29-Flor de lienzo</t>
  </si>
  <si>
    <t>30-minivan con arcoiris</t>
  </si>
  <si>
    <t>31-Manijero con frase</t>
  </si>
  <si>
    <t>40cm largo aprox</t>
  </si>
  <si>
    <t>32-Manijero corazon blanco y negro</t>
  </si>
  <si>
    <t>33-Manijero elefante de color</t>
  </si>
  <si>
    <t>34-Manijero mandala</t>
  </si>
  <si>
    <t>35-Manijero mano de fatima blanco y negro</t>
  </si>
  <si>
    <t>36-Manijero mariposa blanco y negro</t>
  </si>
  <si>
    <t>37-Manijero plateado corazon</t>
  </si>
  <si>
    <t>38-Manijero corazon de lienzo</t>
  </si>
  <si>
    <t>39-Manijero estrella de lienzo</t>
  </si>
  <si>
    <t>40-Manijero rosa de lienzo</t>
  </si>
  <si>
    <t>41-Colgante largo blanco</t>
  </si>
  <si>
    <t>140cm largo aprox</t>
  </si>
  <si>
    <t>42-Colgante largo color</t>
  </si>
  <si>
    <t>43-Mandala arbol de la vida blanco</t>
  </si>
  <si>
    <t>80cm largo aprox</t>
  </si>
  <si>
    <t>44-Paz blanco grande</t>
  </si>
  <si>
    <t>45-Mandala con borlas yin yang blanco y negro</t>
  </si>
  <si>
    <t>46-Mandala con pompon y plumas</t>
  </si>
  <si>
    <t>47-Mandala con borlas de color</t>
  </si>
  <si>
    <t>48-Mandala luna creciente</t>
  </si>
  <si>
    <t>49-Mandala plateada</t>
  </si>
  <si>
    <t>50-Mandala eclipse madera blanco y negro</t>
  </si>
  <si>
    <t>60cm largo aprox</t>
  </si>
  <si>
    <t>51-Mandala buho violeta madera</t>
  </si>
  <si>
    <t>52-Mandala frida kahlo madera</t>
  </si>
  <si>
    <t>53-Mandala mano de hamsa madera</t>
  </si>
  <si>
    <t>54-Mandala sol y luna madera azul</t>
  </si>
  <si>
    <t>55-Mandala yin yang madera</t>
  </si>
  <si>
    <t>56-Madera sueña/vive/rie madera</t>
  </si>
  <si>
    <t>57-Mandala patinada con pluma madera</t>
  </si>
  <si>
    <t>58-Luna de lienzo</t>
  </si>
  <si>
    <t>59-Manijero luna de lienzo</t>
  </si>
  <si>
    <t>60-Manijero con frase redondo</t>
  </si>
  <si>
    <t>61-Borla pequeña lana oveja</t>
  </si>
  <si>
    <t>55cm largo aprox</t>
  </si>
  <si>
    <t>62-Borla mediana lana oveja</t>
  </si>
  <si>
    <t>63-Borla grande lana oveja</t>
  </si>
  <si>
    <t>110cm largo aprox</t>
  </si>
  <si>
    <t>64-Mandala con centro mano madera</t>
  </si>
  <si>
    <t>50cm largo aprox</t>
  </si>
  <si>
    <t>65-Mandala calada madera</t>
  </si>
  <si>
    <t>66-Mandala diseños crudo madera</t>
  </si>
  <si>
    <t>67-Mandala mano crudo madera</t>
  </si>
  <si>
    <t>68-Colgante redondo con frase x3</t>
  </si>
  <si>
    <t>69-Manijero redondo crudos</t>
  </si>
  <si>
    <t>70-Manijero love</t>
  </si>
  <si>
    <t>71-Manijero mandala calada madera</t>
  </si>
  <si>
    <t>72-Borla corazon oveja</t>
  </si>
  <si>
    <t>73-Manijero ojo turco</t>
  </si>
  <si>
    <t>74-Ojo turco x2 con borlas</t>
  </si>
  <si>
    <t>75-Ojo turco x3</t>
  </si>
  <si>
    <t>76-Mano ojo turco</t>
  </si>
  <si>
    <t>77-Mandala madera ojo turco</t>
  </si>
  <si>
    <t>78-Manijero ojo turco madera</t>
  </si>
  <si>
    <t>79-Ojo turco con om</t>
  </si>
  <si>
    <t>80-Buda flor de loto</t>
  </si>
  <si>
    <t>81-Mandala norteña</t>
  </si>
  <si>
    <t>82-Manijero buda madera</t>
  </si>
  <si>
    <t>83-Mandala luna madera pintado</t>
  </si>
  <si>
    <t>84-Luna blanca y negra</t>
  </si>
  <si>
    <t>85-Colgante ojo turco largo</t>
  </si>
  <si>
    <t>86-Manijero mano de ojo turco</t>
  </si>
  <si>
    <t>87-Manijero mariposa pastel</t>
  </si>
  <si>
    <t>88-Mandala con mano y ojo turco</t>
  </si>
  <si>
    <t>89-Colgante con formas decoupage</t>
  </si>
  <si>
    <t>90-Colgante luna pintada</t>
  </si>
  <si>
    <t>91-Colgante cactus pintado</t>
  </si>
  <si>
    <t>92-Borla cairel lana de oveja</t>
  </si>
  <si>
    <t>93-Borla cairel metal lana de oveja</t>
  </si>
  <si>
    <t>94-Corazon lienzo nuevo con rosa</t>
  </si>
  <si>
    <t>95-Mariposa lienzo</t>
  </si>
  <si>
    <t>35-Mandalas</t>
  </si>
  <si>
    <t xml:space="preserve">10-Mandala estopa 20 cm </t>
  </si>
  <si>
    <t>11-Mandala bijouteri 40 cm</t>
  </si>
  <si>
    <t>12-Mandala 20 cm fleco</t>
  </si>
  <si>
    <t>13-Mandala 30 cm fleco</t>
  </si>
  <si>
    <t>14-Mandala 20 cm centro con cairel</t>
  </si>
  <si>
    <t>15-Mandala 30 cm centro con cairel</t>
  </si>
  <si>
    <t>16-Mandala 40 cm centro con cairel</t>
  </si>
  <si>
    <t>17-Mandala 50 cm Trenzada</t>
  </si>
  <si>
    <t>36-Budas y budas resina</t>
  </si>
  <si>
    <t>20 x 10</t>
  </si>
  <si>
    <t xml:space="preserve">10 cm </t>
  </si>
  <si>
    <t>28 cm</t>
  </si>
  <si>
    <t>13 cm c/u</t>
  </si>
  <si>
    <t>20 cm c/u</t>
  </si>
  <si>
    <t>30 cm  c/u</t>
  </si>
  <si>
    <t>38cm</t>
  </si>
  <si>
    <t>10-Buda soñador</t>
  </si>
  <si>
    <t>40cm</t>
  </si>
  <si>
    <t>11-Perro Fu chico</t>
  </si>
  <si>
    <t>26cm</t>
  </si>
  <si>
    <t>12-Perro Fu mediano</t>
  </si>
  <si>
    <t>44cm</t>
  </si>
  <si>
    <t>13-Ganesha sentada mediana</t>
  </si>
  <si>
    <t>14-Ganesha sentada grande</t>
  </si>
  <si>
    <t>50cm</t>
  </si>
  <si>
    <t>15-Buda palma alta</t>
  </si>
  <si>
    <t>80cm</t>
  </si>
  <si>
    <t>16-Buda meditando alto</t>
  </si>
  <si>
    <t>17-Buda dedo</t>
  </si>
  <si>
    <t>70cm</t>
  </si>
  <si>
    <t>18-Buda soñando grande</t>
  </si>
  <si>
    <t>60cm</t>
  </si>
  <si>
    <t>19-Buda acostado</t>
  </si>
  <si>
    <t>67cm</t>
  </si>
  <si>
    <t>20-Buda extra</t>
  </si>
  <si>
    <t>90cm</t>
  </si>
  <si>
    <t>21-Mesa elefante baja chica</t>
  </si>
  <si>
    <t>33cm</t>
  </si>
  <si>
    <t>22-Mesa elefante baja grande</t>
  </si>
  <si>
    <t>43cm</t>
  </si>
  <si>
    <t>23-Mesa elefante alta</t>
  </si>
  <si>
    <t>64cm</t>
  </si>
  <si>
    <t>24-Ganesha sentada chica</t>
  </si>
  <si>
    <t xml:space="preserve">30 cm  </t>
  </si>
  <si>
    <t>25-Buda tahi</t>
  </si>
  <si>
    <t xml:space="preserve">50 cm </t>
  </si>
  <si>
    <t>26-Buda tibetano alto rezando</t>
  </si>
  <si>
    <t>31 cm</t>
  </si>
  <si>
    <t>27-Buda tibetano acostado soñando</t>
  </si>
  <si>
    <t>28-Muro cara</t>
  </si>
  <si>
    <t>55 x 35</t>
  </si>
  <si>
    <t>29-Buda flama (por unidad)</t>
  </si>
  <si>
    <t>30-Buda arrodillado con porta vela</t>
  </si>
  <si>
    <t>31-Buda bebe gigante</t>
  </si>
  <si>
    <t>32-Elefante bebe grande</t>
  </si>
  <si>
    <t>33-Mesa elefante extra</t>
  </si>
  <si>
    <t>34-Buda 90 cm pico</t>
  </si>
  <si>
    <t>85 cm</t>
  </si>
  <si>
    <t>35-Buda dedo nuevo grande</t>
  </si>
  <si>
    <t>36-Buda gigante 1,50 cm</t>
  </si>
  <si>
    <t>1,50 cm</t>
  </si>
  <si>
    <t>37-Buda 80 cm nuevo manto</t>
  </si>
  <si>
    <t>38-Buda energia</t>
  </si>
  <si>
    <t>50 x 30</t>
  </si>
  <si>
    <t>39-Bebe sabio</t>
  </si>
  <si>
    <t>23 x 11</t>
  </si>
  <si>
    <t>40-Buda mega</t>
  </si>
  <si>
    <t>1.20 x 80 cm</t>
  </si>
  <si>
    <t>41-Perro fu grande mujer</t>
  </si>
  <si>
    <t>70 cm</t>
  </si>
  <si>
    <t>42-Perro fu grande macho</t>
  </si>
  <si>
    <t>43-Budita chusma</t>
  </si>
  <si>
    <t>44-Buda parado chico</t>
  </si>
  <si>
    <t>45-Trio de monjes sabios yeso</t>
  </si>
  <si>
    <t>46-Perro fu dragon</t>
  </si>
  <si>
    <t>47-Buda shiva</t>
  </si>
  <si>
    <t>48-Budas minis nuevos (por unidad)</t>
  </si>
  <si>
    <t>49-Buda sabio mini (por unidad)</t>
  </si>
  <si>
    <t>50-Elefante bebe chico</t>
  </si>
  <si>
    <t>51-Ganesha sentada mega</t>
  </si>
  <si>
    <t>52-Buda bebe mini</t>
  </si>
  <si>
    <t>39-Dijes con Piedras y Collares</t>
  </si>
  <si>
    <t xml:space="preserve"> soporte de alpaca</t>
  </si>
  <si>
    <t>40-Atrapasoles</t>
  </si>
  <si>
    <t>40 cm largo</t>
  </si>
  <si>
    <t>70 cm largo</t>
  </si>
  <si>
    <t>75 cm largo</t>
  </si>
  <si>
    <t>30 cm largo</t>
  </si>
  <si>
    <t>60 cm largo</t>
  </si>
  <si>
    <t>10-Atrapasol Alas junior</t>
  </si>
  <si>
    <t>35 cm largo</t>
  </si>
  <si>
    <t>11-Atrapasol ojo turco</t>
  </si>
  <si>
    <t>45 cm largo</t>
  </si>
  <si>
    <t>12-Atrapasol cristal sujeta cortina</t>
  </si>
  <si>
    <t>13-Atrapasol transparente</t>
  </si>
  <si>
    <t>14-Atrapasol con piedra</t>
  </si>
  <si>
    <t>15-Atrapasol con diseño</t>
  </si>
  <si>
    <t>16-Atrapasol con piedra 40 cm</t>
  </si>
  <si>
    <t>17-Atrapasol con diseño 40 cm</t>
  </si>
  <si>
    <t>18-Collar atrapasol</t>
  </si>
  <si>
    <t>41-Llaveros y Accesorios</t>
  </si>
  <si>
    <t>35cm</t>
  </si>
  <si>
    <t>10-Pulsera roja</t>
  </si>
  <si>
    <t>11-Llavero Atrapasol Alas</t>
  </si>
  <si>
    <t>12-Pulsera 7 chackras</t>
  </si>
  <si>
    <t>13-Iman con frase</t>
  </si>
  <si>
    <t>14-Llavero con dije color gris</t>
  </si>
  <si>
    <t>17-Iman de vidrio</t>
  </si>
  <si>
    <t>18-Llavero ojo turco de vidrio</t>
  </si>
  <si>
    <t xml:space="preserve">19-Pulsera nudo de brujas </t>
  </si>
  <si>
    <t>20-Pulsera signos del zodiaco</t>
  </si>
  <si>
    <t>21-Pulsera 7 nudos</t>
  </si>
  <si>
    <t>42-Popurrí y Sales</t>
  </si>
  <si>
    <t>120 grs</t>
  </si>
  <si>
    <t>750 grs</t>
  </si>
  <si>
    <t>400 grs</t>
  </si>
  <si>
    <t>800 grs</t>
  </si>
  <si>
    <t>44-Alfombras</t>
  </si>
  <si>
    <t>Sub-Total pedido:</t>
  </si>
  <si>
    <t>Flete y embalaje:</t>
  </si>
  <si>
    <t>Total pedido:</t>
  </si>
  <si>
    <t>Hacemos facturas A ó B. En ambos casos el monto final será el que figura en el Total del pedido    👆</t>
  </si>
  <si>
    <t xml:space="preserve"> ATENCIÓN:  LOS ENVÍOS, EN TODOS LOS CASOS, SON A CARGO DEL CLIENTE.</t>
  </si>
  <si>
    <t>En nombre de Aromas de la Vida, nos esforzamos por brindar servicios y productos de alta calidad a nuestros clientes. Sin embargo, es importante que nuestros clientes comprendan que no nos hacemos responsables por daños o roturas que puedan ocurrir durante el uso o transporte de nuestros productos.</t>
  </si>
  <si>
    <t>Los datos de la cuenta bancaria son:</t>
  </si>
  <si>
    <t xml:space="preserve">Banco Nación </t>
  </si>
  <si>
    <t>Sucursal: 3480 (Tigre)</t>
  </si>
  <si>
    <t>Caja de Ahorro en pesos: 420410856</t>
  </si>
  <si>
    <t>Titular: Rodriguez Patricia Viviana</t>
  </si>
  <si>
    <t>CBU: 0110042630004204108565</t>
  </si>
  <si>
    <t>CUIT: 27-21173712-9</t>
  </si>
  <si>
    <t>Comentarios adicionales relacionados al pedido:</t>
  </si>
  <si>
    <t>EMPRESA TRANSPORTISTA:</t>
  </si>
  <si>
    <t>RECIBE:</t>
  </si>
  <si>
    <t>DIRECCIÓN DE DESTINO:</t>
  </si>
  <si>
    <t>CUIT ó DNI:</t>
  </si>
  <si>
    <t>TEL:</t>
  </si>
  <si>
    <t>REMITENTE:</t>
  </si>
  <si>
    <t>BULTOS:</t>
  </si>
  <si>
    <t>Buenos Aires 1395 esq. Astillero Parodi</t>
  </si>
  <si>
    <t>Puerto de Frutos, Tigre, Prov. de Bs. As.</t>
  </si>
  <si>
    <t>Tel / WhatsApp 1163036830</t>
  </si>
  <si>
    <t>01-Sahumerios triple empaste</t>
  </si>
  <si>
    <t>02-Sahumerios triple empaste 7 poderes</t>
  </si>
  <si>
    <t>03-Sahumerios finos 7 poderes</t>
  </si>
  <si>
    <t>04-Sahumerios triple empaste surtidos</t>
  </si>
  <si>
    <t>05-Sahumerios finos surtidos</t>
  </si>
  <si>
    <t>06-Sahumerios triples multi aroma</t>
  </si>
  <si>
    <t>07-Sahumerios finos multi aroma</t>
  </si>
  <si>
    <t>08-Difusor</t>
  </si>
  <si>
    <t>09-Difusor repuesto de cuarto litro</t>
  </si>
  <si>
    <t>01-Bombe chico porta sahumerio</t>
  </si>
  <si>
    <t>02-Bombe mediano porta sahumerio</t>
  </si>
  <si>
    <t>03-Bombe grande porta sahumerio</t>
  </si>
  <si>
    <t>04-Cuadrado chico porta sahumerio</t>
  </si>
  <si>
    <t>05-Chino chico porta sahumerio</t>
  </si>
  <si>
    <t>06-Compotera chica porta sahumerio</t>
  </si>
  <si>
    <t>07-Cuenco mini porta sahumerio</t>
  </si>
  <si>
    <t>08-Flor mini porta sahumerio</t>
  </si>
  <si>
    <t>09-Gajito mini porta sahumerio</t>
  </si>
  <si>
    <t>01-Chicas</t>
  </si>
  <si>
    <t>02-Medianas</t>
  </si>
  <si>
    <t>03-Grande</t>
  </si>
  <si>
    <t>04-Super</t>
  </si>
  <si>
    <t>01-Chico</t>
  </si>
  <si>
    <t>02-Mediano</t>
  </si>
  <si>
    <t>04-Doble chico</t>
  </si>
  <si>
    <t>05-Doble grande</t>
  </si>
  <si>
    <t>06-Triple chico</t>
  </si>
  <si>
    <t>07-Triple grande</t>
  </si>
  <si>
    <t>08-Cuadruple</t>
  </si>
  <si>
    <t>09-Gigante</t>
  </si>
  <si>
    <t>01-Horno rustico  (incluye lámpara)</t>
  </si>
  <si>
    <t>02-Horno esmaltado  (incluye lámpara)</t>
  </si>
  <si>
    <t>03-Horno decoupage (incluye lámpara)</t>
  </si>
  <si>
    <t>04-Horno crudo decoupage (incluye lámpara)</t>
  </si>
  <si>
    <t>05-Horno pintado (incluye lámpara)</t>
  </si>
  <si>
    <t>06-Horno mexicano (incluye lámpara)</t>
  </si>
  <si>
    <t>07-Horno color (incluye lámpara)</t>
  </si>
  <si>
    <t>01-Horno aljibe</t>
  </si>
  <si>
    <t>02-Horno rustico</t>
  </si>
  <si>
    <t>03-Horno decoupage</t>
  </si>
  <si>
    <t>04-Horno crudo decoupage</t>
  </si>
  <si>
    <t>05-Horno decoupage nuevo</t>
  </si>
  <si>
    <t>06-Horno pintado</t>
  </si>
  <si>
    <t>07-Horno mexicano</t>
  </si>
  <si>
    <t>08-Horno color</t>
  </si>
  <si>
    <t>09-Horno madera</t>
  </si>
  <si>
    <t>01-Sahumador chico</t>
  </si>
  <si>
    <t>02-Sahumador grande</t>
  </si>
  <si>
    <t>03-Sahumador de barro</t>
  </si>
  <si>
    <t>04-Sahumador decoupage</t>
  </si>
  <si>
    <t>07-Sahumador pasta piedra marron</t>
  </si>
  <si>
    <t>08-Sahumador pasta piedra color</t>
  </si>
  <si>
    <t>09-Sahumador rayado</t>
  </si>
  <si>
    <t>01-Sahumerios a base de palo santo</t>
  </si>
  <si>
    <t>02-Sahumerios a base de resina con aromas</t>
  </si>
  <si>
    <t>03-Bomba defumacion activada x 4</t>
  </si>
  <si>
    <t>04-Bomba defumacion activada x 8</t>
  </si>
  <si>
    <t>05-Bomba 7 chakras</t>
  </si>
  <si>
    <t>06-Lavanda y olibano</t>
  </si>
  <si>
    <t>07-Incienso blanco</t>
  </si>
  <si>
    <t>08-Salvia blanca</t>
  </si>
  <si>
    <t>09-Kit limpieza energetica</t>
  </si>
  <si>
    <t>01-Sahumerios tibetanos extra fuerte</t>
  </si>
  <si>
    <t>02-Sahumerios 7 chackras</t>
  </si>
  <si>
    <t>01-Fuente mini (con motor)</t>
  </si>
  <si>
    <t>02-Fuente chica (con motor)</t>
  </si>
  <si>
    <t>03-Fuente aljibe (con motor)</t>
  </si>
  <si>
    <t>04-Fuente 2 casacadas (con motor)</t>
  </si>
  <si>
    <t>05-Fuente 3 cascadas (con motor)</t>
  </si>
  <si>
    <t>06-Fuente africana (con motor)</t>
  </si>
  <si>
    <t>07-Fuente buda (con motor)</t>
  </si>
  <si>
    <t>08-Fuente angel (con motor)</t>
  </si>
  <si>
    <t>09-Fuente caracol (con motor)</t>
  </si>
  <si>
    <t>01-Conos</t>
  </si>
  <si>
    <t>02-Dhoop</t>
  </si>
  <si>
    <t>03-Hexagonales todas las fragancias</t>
  </si>
  <si>
    <t>04-Hexagonal largo</t>
  </si>
  <si>
    <t>05-Satya super hit</t>
  </si>
  <si>
    <t>06-Satya nag champa</t>
  </si>
  <si>
    <t>07-Satya nag champa todas las fragancias</t>
  </si>
  <si>
    <t>08-Sahumerios extra long alaukik</t>
  </si>
  <si>
    <t>09-Sahumerios alaukik</t>
  </si>
  <si>
    <t>01-Vela cubo</t>
  </si>
  <si>
    <t>02-Vela cubo x 3</t>
  </si>
  <si>
    <t>03-Vela XL</t>
  </si>
  <si>
    <t>04-Vela soja de pastapiedra chico</t>
  </si>
  <si>
    <t>05-Vela soja de pastapiedra chico color</t>
  </si>
  <si>
    <t>06-Vela soja de pastapiedra grande</t>
  </si>
  <si>
    <t>07-Vela soja de pastapiedra grande color</t>
  </si>
  <si>
    <t>09-Vela Yin Yang piedra chica</t>
  </si>
  <si>
    <t>01-Alargado chico</t>
  </si>
  <si>
    <t>02-Alargado mediano</t>
  </si>
  <si>
    <t>03-Alargado grande</t>
  </si>
  <si>
    <t>04-Bandeja rectangular chica</t>
  </si>
  <si>
    <t>05-Bandeja rectangular grande</t>
  </si>
  <si>
    <t>06-Cenicero chico</t>
  </si>
  <si>
    <t>07-Cenicero mediano</t>
  </si>
  <si>
    <t>08-Chino grande</t>
  </si>
  <si>
    <t>09-Chino super</t>
  </si>
  <si>
    <t xml:space="preserve">01-Mate </t>
  </si>
  <si>
    <t xml:space="preserve">02-Taza  </t>
  </si>
  <si>
    <t>03-Taza capuchino</t>
  </si>
  <si>
    <t>04-Taza sopera</t>
  </si>
  <si>
    <t xml:space="preserve">05-Azucarera </t>
  </si>
  <si>
    <t xml:space="preserve">06-Tetera con tazon </t>
  </si>
  <si>
    <t>07-Bañadera jabonera</t>
  </si>
  <si>
    <t>08-Porta saquito de té</t>
  </si>
  <si>
    <t>09-Choop</t>
  </si>
  <si>
    <t>01-Cascada de humo mano toba</t>
  </si>
  <si>
    <t>02-Cascada de humo chica color</t>
  </si>
  <si>
    <t>03-Cascada de humo mediana color</t>
  </si>
  <si>
    <t>04-Cascada de humo grande color</t>
  </si>
  <si>
    <t>05-Cascada de humo super color</t>
  </si>
  <si>
    <t>06-Cascada de humo super XL color</t>
  </si>
  <si>
    <t>07-Cascada de humo tatu</t>
  </si>
  <si>
    <t xml:space="preserve">01-Llamador N° 1 </t>
  </si>
  <si>
    <t>02-Llamador N° 2</t>
  </si>
  <si>
    <t>03-Llamador N° 3</t>
  </si>
  <si>
    <t>04-Llamador N° 4</t>
  </si>
  <si>
    <t xml:space="preserve">05-Llamador N° 5 </t>
  </si>
  <si>
    <t>06-Llamador N° 6 Combinada</t>
  </si>
  <si>
    <t xml:space="preserve">07-Llamador N° 7 </t>
  </si>
  <si>
    <t>08-Llamador N° 8</t>
  </si>
  <si>
    <t>09-Llamador N °9 Doble golpe</t>
  </si>
  <si>
    <t>01-Calabaza corta</t>
  </si>
  <si>
    <t>02-Calabaza larga</t>
  </si>
  <si>
    <t>03-Calabaza lampara con foco</t>
  </si>
  <si>
    <t>04-Calabaza y caña</t>
  </si>
  <si>
    <t>05-Llamador tallado chico</t>
  </si>
  <si>
    <t>06-Llamador tallado mediano</t>
  </si>
  <si>
    <t>07-Llamador tallado grande</t>
  </si>
  <si>
    <t>01-Lamparita</t>
  </si>
  <si>
    <t>02-Lamparita grande</t>
  </si>
  <si>
    <t>03-Cable de 1,5mts con portalampara y lamparita</t>
  </si>
  <si>
    <t>04-Bolsa de sal por kilo</t>
  </si>
  <si>
    <t>05-Piedra entera de sal</t>
  </si>
  <si>
    <t>06-Cuenco mini con sal y kit electrico</t>
  </si>
  <si>
    <t>07-Compotera chica con sal y kit electrico</t>
  </si>
  <si>
    <t>08-Cuenco flor mini con sal y kit electrico</t>
  </si>
  <si>
    <t>09-Arrocero chico con sal y kit electrico</t>
  </si>
  <si>
    <t>01-Cuenco mini</t>
  </si>
  <si>
    <t>02-Cuenco flor mini</t>
  </si>
  <si>
    <t>03-Compotera chica</t>
  </si>
  <si>
    <t>04-Arrocero chico</t>
  </si>
  <si>
    <t>05-Arrocero cuadrado</t>
  </si>
  <si>
    <t>06-Compotera grande</t>
  </si>
  <si>
    <t>07-Arrocero plano</t>
  </si>
  <si>
    <t>08-Cuenco mini grande</t>
  </si>
  <si>
    <t>09-Chino chico</t>
  </si>
  <si>
    <t>01-Esfera calada chica con sal y kit electrico</t>
  </si>
  <si>
    <t>02-Esfera calada mediana con sal y kit electrico</t>
  </si>
  <si>
    <t>03-Esfera calada grande con sal y kit electrico</t>
  </si>
  <si>
    <t>04-Bochin de luz chico con sal y kit electrico</t>
  </si>
  <si>
    <t>05-Bochin mediano con sal y kit electrico</t>
  </si>
  <si>
    <t>06-Bochin grande con sal y kit electrico</t>
  </si>
  <si>
    <t>07-Piramide lux con sal y kit electrico</t>
  </si>
  <si>
    <t>08-Lechuza grande con sal y kit electrico</t>
  </si>
  <si>
    <t>09-Gota con sal y kit electrico</t>
  </si>
  <si>
    <t>01-Esfera calada chica</t>
  </si>
  <si>
    <t>02-Esfera calada mediana</t>
  </si>
  <si>
    <t>03-Esfera calada grande</t>
  </si>
  <si>
    <t>04-Bochin de luz chico</t>
  </si>
  <si>
    <t>05-Bochin mediano</t>
  </si>
  <si>
    <t>06-Bochin grande</t>
  </si>
  <si>
    <t>07-Piramide lux</t>
  </si>
  <si>
    <t>08-Lechuza grande</t>
  </si>
  <si>
    <t>09-Gota</t>
  </si>
  <si>
    <t>01-Buda chico</t>
  </si>
  <si>
    <t>02-Piramide mini</t>
  </si>
  <si>
    <t>03-Piramide mediana</t>
  </si>
  <si>
    <t>04-Piramide lampara con base hexagonal grande</t>
  </si>
  <si>
    <t>05-Piramide lampara con base cuadrada grande</t>
  </si>
  <si>
    <t>06-Piramide chica</t>
  </si>
  <si>
    <t>07-Piramide grande</t>
  </si>
  <si>
    <t>08-Piramide lampara buda/ganesha chica</t>
  </si>
  <si>
    <t>01-Fuente resina chica (con motor)</t>
  </si>
  <si>
    <t>02-Fuente resina cara de buda (con motor)</t>
  </si>
  <si>
    <t>03-Fuente resina buda con dos cascadas (con motor)</t>
  </si>
  <si>
    <t>04-Fuente resina ganesha (con motor)</t>
  </si>
  <si>
    <t>05-Fuente resina buda con hojas (con motor)</t>
  </si>
  <si>
    <t>06-Fuente resina muro cascadas (con motor)</t>
  </si>
  <si>
    <t>07-Fuente resina buda flor de loto gde.90cm (con motor)</t>
  </si>
  <si>
    <t>08-Fuente buda resina bebe (con motor)</t>
  </si>
  <si>
    <t>09-Fuente resina piedra cuatro caidas (con motor)</t>
  </si>
  <si>
    <t>01-Banderin</t>
  </si>
  <si>
    <t xml:space="preserve">02-Guirnalda estopa </t>
  </si>
  <si>
    <t>03-Sujeta cortina ceramica crudo</t>
  </si>
  <si>
    <t>04-Sujeta cortina ceramica con diseño</t>
  </si>
  <si>
    <t>05-Sujeta cortina ceramica con atrapasol</t>
  </si>
  <si>
    <t>06-Colgante ceramica largo con diseño</t>
  </si>
  <si>
    <t>07-Colgante ceramica 7 chackras</t>
  </si>
  <si>
    <t>08-Colgante ceramica corto con diseño</t>
  </si>
  <si>
    <t>01-Caja porta sahumerio de madera y pasta piedra</t>
  </si>
  <si>
    <t>02-Caja de te x 2 de madera y pasta piedra</t>
  </si>
  <si>
    <t>03-Caja de te x 3 de madera y pasta piedra</t>
  </si>
  <si>
    <t>04-Caja de te x 4 de madera y pasta piedra</t>
  </si>
  <si>
    <t>05-Caja de te x 6 de madera y pasta piedra</t>
  </si>
  <si>
    <t>06-Caja porta naipes de madera y pasta piedra</t>
  </si>
  <si>
    <t>07-Caja de te x 9 de madera y pasta piedra</t>
  </si>
  <si>
    <t>08-Caja de té x 12 de madera y pasta piedra</t>
  </si>
  <si>
    <t>09-Servilletero madera y pasta piedra</t>
  </si>
  <si>
    <t>01-Maceta colgante calabaza</t>
  </si>
  <si>
    <t>02-Maceta colgante ceramica</t>
  </si>
  <si>
    <t>03-Maceta colgante calabaza ojo turco</t>
  </si>
  <si>
    <t>01-Cuadro con frase</t>
  </si>
  <si>
    <t>02-Cuadro x 4 con frase</t>
  </si>
  <si>
    <t>03-Porta llave x 3 con frase</t>
  </si>
  <si>
    <t>04-Porta llave con porta mensaje</t>
  </si>
  <si>
    <t>05-Porta rollo</t>
  </si>
  <si>
    <t>06-Jardin colgante cactus</t>
  </si>
  <si>
    <t>07-Servilletero vintage color</t>
  </si>
  <si>
    <t>08-Porta rollo vintage</t>
  </si>
  <si>
    <t>09-Porta llave casita vintage</t>
  </si>
  <si>
    <t>01-Llaveros grandes</t>
  </si>
  <si>
    <t>02-Colgante Hindu x5 (elefante, corazon, estrella)</t>
  </si>
  <si>
    <t>03-Colgante ojo madera</t>
  </si>
  <si>
    <t>04-Colgante ojo metal chico</t>
  </si>
  <si>
    <t>05-Colgante ojo vidrio con hilo chico</t>
  </si>
  <si>
    <t>06-Colgante ojo vidrio con hilo grande</t>
  </si>
  <si>
    <t>07-Pulsera ojo turco</t>
  </si>
  <si>
    <t>08-Llavero con flecos</t>
  </si>
  <si>
    <t>09-Campana Feng Shui para la Abundancia</t>
  </si>
  <si>
    <t>01-Buho</t>
  </si>
  <si>
    <t>02-Mandala</t>
  </si>
  <si>
    <t>03-Chakra corazones</t>
  </si>
  <si>
    <t>04-Mariposa pastel</t>
  </si>
  <si>
    <t>05-Mano de fatima</t>
  </si>
  <si>
    <t>06-Elefante</t>
  </si>
  <si>
    <t>07-Frida kahlo</t>
  </si>
  <si>
    <t>08-Colgante buho crudo</t>
  </si>
  <si>
    <t>09-Colgante arbol con tira</t>
  </si>
  <si>
    <t>01-Mandala babero 40 cm</t>
  </si>
  <si>
    <t>02-Mandala fleco 40 cm</t>
  </si>
  <si>
    <t>03-Mandala pico 60 cm</t>
  </si>
  <si>
    <t xml:space="preserve">04-Mandala fleco 60 cm </t>
  </si>
  <si>
    <t>05-Mandala de 80 cm</t>
  </si>
  <si>
    <t xml:space="preserve">06-Mandala bijouteri 20 cm </t>
  </si>
  <si>
    <t>07-Mandala bijouteri 30 cm</t>
  </si>
  <si>
    <t xml:space="preserve">08-Mandala estopa 30 cm </t>
  </si>
  <si>
    <t xml:space="preserve">09-Mandala estopa 40 cm </t>
  </si>
  <si>
    <t>01-Buda bebe chico (yeso)</t>
  </si>
  <si>
    <t>02-Buda porta vela (yeso)</t>
  </si>
  <si>
    <t>03-Buda mini 10 cm</t>
  </si>
  <si>
    <t>04-Buda adorno 20 cm</t>
  </si>
  <si>
    <t>05-Buda con elefante</t>
  </si>
  <si>
    <t>06-Buda sabio chico (por unidad)</t>
  </si>
  <si>
    <t>07-Buda sabio  (por unidad)</t>
  </si>
  <si>
    <t>08-Buda mediano</t>
  </si>
  <si>
    <t>09-Buda rodilla</t>
  </si>
  <si>
    <t xml:space="preserve">01-Dije con piedra </t>
  </si>
  <si>
    <t>02-Collar con Dije de Piedra</t>
  </si>
  <si>
    <t>03-Medallones</t>
  </si>
  <si>
    <t>04-Pulseras de acero y piedra</t>
  </si>
  <si>
    <t>05-Pulseras escallas de piedras</t>
  </si>
  <si>
    <t>06-Llaveros de piedras</t>
  </si>
  <si>
    <t>07-Llavero de escalla</t>
  </si>
  <si>
    <t>01-Atrapasol chakras</t>
  </si>
  <si>
    <t>02-Atrapasol mandala</t>
  </si>
  <si>
    <t>03-Atrapasol con Ying Yang</t>
  </si>
  <si>
    <t>04-Atrapasol con esfera 40 cm</t>
  </si>
  <si>
    <t>05-Atrapasol 50 cm</t>
  </si>
  <si>
    <t>06-Llamador con Atrapasol</t>
  </si>
  <si>
    <t>07-Mano hamsa con atrapasol</t>
  </si>
  <si>
    <t>08-Mandala con Atrapasol</t>
  </si>
  <si>
    <t>09-Atrapasol Alas</t>
  </si>
  <si>
    <t>01-Japamala</t>
  </si>
  <si>
    <t>02-Pulsera con dije</t>
  </si>
  <si>
    <t>03-Llavero Resina chico</t>
  </si>
  <si>
    <t>04-Llavero Resina grande</t>
  </si>
  <si>
    <t>05-Llavero Resina 7 chakras</t>
  </si>
  <si>
    <t>06-Llavero Atrapasol</t>
  </si>
  <si>
    <t>07-Llavero Atrapasol 7 chackras</t>
  </si>
  <si>
    <t>08-Llavero Atrapasol 7 chackras chico</t>
  </si>
  <si>
    <t>09-Llavero Prisma de cristal</t>
  </si>
  <si>
    <t>01-Popurrí Chico (sin fragancia)</t>
  </si>
  <si>
    <t>02-Popurrí Grande (sin fragancia)</t>
  </si>
  <si>
    <t>03-Sales chicas (sin fragancia)</t>
  </si>
  <si>
    <t xml:space="preserve">04-Sales grandes (sin fragancia) </t>
  </si>
  <si>
    <t>05-Sales 7 chackras o arcangeles (sin fragancia)</t>
  </si>
  <si>
    <t>01-Alfombra redonda stopa chica</t>
  </si>
  <si>
    <t>02-Alfombra rectangular stopa chica</t>
  </si>
  <si>
    <t>03-Alfombra redonda stopa grande</t>
  </si>
  <si>
    <t>04-Alfombra rectangular stopa grande</t>
  </si>
  <si>
    <t>102-Caja porta sahumerio caña pintada</t>
  </si>
  <si>
    <t>103-Porta sahumerio cuadrado pintado con frase</t>
  </si>
  <si>
    <t>104-Porta sahumerio Tucan</t>
  </si>
  <si>
    <t>105-Porta sahumerio cardenal</t>
  </si>
  <si>
    <t>107-Porta sahumerio Carpincho mediano</t>
  </si>
  <si>
    <t>108-Porta sahumerio Carpincho grande</t>
  </si>
  <si>
    <t>109-Porta sahumerio Carpincho Super</t>
  </si>
  <si>
    <t>106-Porta sahumerio Carpincho chico</t>
  </si>
  <si>
    <t>08-Horno madera y papel (incluye lámpara)</t>
  </si>
  <si>
    <t>09-Horno madera y vidrio (incluye lámpara)</t>
  </si>
  <si>
    <t>10-Horno calado blanco (incluye lámpara)</t>
  </si>
  <si>
    <t>11-Horno marmolado (incluye lámpara)</t>
  </si>
  <si>
    <t>12-Horno rayado  (incluye lámpara)</t>
  </si>
  <si>
    <t>13-Cuenco tapa para hornos</t>
  </si>
  <si>
    <t>14-Horno alto decoupage (incluye lámpara)</t>
  </si>
  <si>
    <t>15-Lamparita</t>
  </si>
  <si>
    <t>16-Lamparita grande</t>
  </si>
  <si>
    <t>17-Horno con diseños varios (incluye lámpara)</t>
  </si>
  <si>
    <t>18-Horno decoupage nuevo (incluye lampara)</t>
  </si>
  <si>
    <t>19-Atrapasol luna</t>
  </si>
  <si>
    <t>20-Atrapasol almendra colibri</t>
  </si>
  <si>
    <t>22-Llavero colibri</t>
  </si>
  <si>
    <t>23-Llavero colibri 7 chackras</t>
  </si>
  <si>
    <t>09-Llamador caña pintado chico</t>
  </si>
  <si>
    <t>24-Pulsera roja varias</t>
  </si>
  <si>
    <t>15-Llavero diseño metal</t>
  </si>
  <si>
    <t>16-Llavero con diseño fleco</t>
  </si>
  <si>
    <t>110-Porta sahumerio madera pintado con alambre</t>
  </si>
  <si>
    <t>32-Velas aromaticas x10 aromanza</t>
  </si>
  <si>
    <t>11-Llamador pintado con diseño</t>
  </si>
  <si>
    <t>10-Llamador caña pintado mediano y tambor</t>
  </si>
  <si>
    <t>14-Espejo chino Pa Kua chico</t>
  </si>
  <si>
    <t>22-Colgante pagoda campana</t>
  </si>
  <si>
    <t>23-Colgante 5 monedas</t>
  </si>
  <si>
    <t>24-Colgante manekineco</t>
  </si>
  <si>
    <t>25-Pendulo metal 7 chackras</t>
  </si>
  <si>
    <t>26-Pendulo metal</t>
  </si>
  <si>
    <t>12-Llamador calabaza pintado grande</t>
  </si>
  <si>
    <t>111-Porta sahumerio caña con diseño</t>
  </si>
  <si>
    <t>18-Mandala crochet</t>
  </si>
  <si>
    <t>200 ml</t>
  </si>
  <si>
    <t>10 ml</t>
  </si>
  <si>
    <t>18-Sahumerios sai flora</t>
  </si>
  <si>
    <t>27-Cartas oraculos</t>
  </si>
  <si>
    <t>28-Cuenco tibetano con palo</t>
  </si>
  <si>
    <t>21-Pendulo hebreo</t>
  </si>
  <si>
    <t>29-Esferas chinas x2</t>
  </si>
  <si>
    <t>25-Piedra anti estres con diseño</t>
  </si>
  <si>
    <t>112-Porta sahumerio mini esmaltado con diseño</t>
  </si>
  <si>
    <t>113-Porta sahumerio casita mini esmaltado</t>
  </si>
  <si>
    <t>114-Porta sahumerio largo rustico color</t>
  </si>
  <si>
    <t>115-Porta sahumerio largo esmaltado</t>
  </si>
  <si>
    <t>19-Horno calado esmaltado (incluye lampara)</t>
  </si>
  <si>
    <t>33-Horno esmaltado pinceladas</t>
  </si>
  <si>
    <t>34-Horno esmaltado calado</t>
  </si>
  <si>
    <t>33-Sahumador rustico color</t>
  </si>
  <si>
    <t>34-Sahumador esmaltado con diseño</t>
  </si>
  <si>
    <t>35-Sahumador esmaltado con tapa</t>
  </si>
  <si>
    <t>36-Sahumador esmaltado sin tapa</t>
  </si>
  <si>
    <t>116-Porta sahumerio ceramica mini</t>
  </si>
  <si>
    <t>55-Sahumerios tarot gemas</t>
  </si>
  <si>
    <t>56-Sahumerios tarot arcangeles</t>
  </si>
  <si>
    <t>19-Sahumerios pureza extra long</t>
  </si>
  <si>
    <t>45-Sagrada Madre</t>
  </si>
  <si>
    <t>46-Aromanza</t>
  </si>
  <si>
    <t>47-Sahumerios Importados</t>
  </si>
  <si>
    <t>117-Porta sahumerio ceramica yin yang</t>
  </si>
  <si>
    <t>49-Sahumerios india black</t>
  </si>
  <si>
    <t>26-Pack stickers x100</t>
  </si>
  <si>
    <t>118-Porta sahumerio madera mosaico</t>
  </si>
  <si>
    <t>119-Porta sahumerio mandala y cuadrado</t>
  </si>
  <si>
    <t>120-Porta sahumerio sky calado</t>
  </si>
  <si>
    <t>121-Porta sahumerio 7 chackras colgante</t>
  </si>
  <si>
    <t>03-Manitos Tobas</t>
  </si>
  <si>
    <t>33-Velas de noche x12 bangladesh</t>
  </si>
  <si>
    <t>57-Conos cascadas cannabis</t>
  </si>
  <si>
    <t>04-Lamparas de figuras</t>
  </si>
  <si>
    <t>22-Atrapasol giratorio</t>
  </si>
  <si>
    <t>05-Flor de loto de vidrio</t>
  </si>
  <si>
    <t>JULIO</t>
  </si>
  <si>
    <t>46-Porta sahumerio buda  yeso</t>
  </si>
  <si>
    <t>122-Porta sahumerio elefante yeso</t>
  </si>
  <si>
    <t>46- Iluminarte</t>
  </si>
  <si>
    <t>1-Conos cascada de humo</t>
  </si>
  <si>
    <t>03-Sahumerio palo santo buena onda</t>
  </si>
  <si>
    <t>04-Sahumerio tibetano slim</t>
  </si>
  <si>
    <t>05-Box 7 chackras</t>
  </si>
  <si>
    <t>06-Box magicos</t>
  </si>
  <si>
    <t>07-Sahumerio palo santo buena onda mini</t>
  </si>
  <si>
    <t>08-Sahumerio tibetano gold</t>
  </si>
  <si>
    <t>09-Pack sahumerio + porta</t>
  </si>
  <si>
    <t>10-Sahumerios momentos</t>
  </si>
  <si>
    <t>11-Sahumerio cristal scents</t>
  </si>
  <si>
    <t>12-Box kit para sahumar premium</t>
  </si>
  <si>
    <t>13-Aromatizante de auto aromanza</t>
  </si>
  <si>
    <t>14-Sahumerio elixir</t>
  </si>
  <si>
    <t xml:space="preserve">15-Sahumerios tibetanos mini </t>
  </si>
  <si>
    <t>16-Sahumerios emociones</t>
  </si>
  <si>
    <t>17-Sahumerios tibetanos style</t>
  </si>
  <si>
    <t>18-Sahumerio Elixir Slim</t>
  </si>
  <si>
    <t>19-Sahumerio Resinas Magistrales</t>
  </si>
  <si>
    <t>20-Difusor Aromanza</t>
  </si>
  <si>
    <t>21-Lata Coleccionable (30 sahumerios + Porta)</t>
  </si>
  <si>
    <t>22-Sahumerios magicos grandes</t>
  </si>
  <si>
    <t>23-Sahumerios ciudades</t>
  </si>
  <si>
    <t>24-Sahumerios argentina momentos alentar</t>
  </si>
  <si>
    <t>25-Esencias solidas aromanza</t>
  </si>
  <si>
    <t>26-Aerosol aromanza</t>
  </si>
  <si>
    <t>27-Dispensador de aerosol</t>
  </si>
  <si>
    <t>28- Sahumerios tibetanos gold</t>
  </si>
  <si>
    <t>29-Difusor premium Aromanza</t>
  </si>
  <si>
    <t>30-Vela Aromatica premium</t>
  </si>
  <si>
    <t>31-Velas de noche aromaticas Aromanza</t>
  </si>
  <si>
    <t xml:space="preserve">32-Difusor auto Marcianito </t>
  </si>
  <si>
    <t>33-Vela aromatica con cristales Aromanza</t>
  </si>
  <si>
    <t>2-Conos cascada x10</t>
  </si>
  <si>
    <t>3-Conos cascada de humo XL</t>
  </si>
  <si>
    <t>4-Conos cascada XL x 10</t>
  </si>
  <si>
    <t>5-Aromatizante de auto iluminarte</t>
  </si>
  <si>
    <t>6-Esencias iluminarte</t>
  </si>
  <si>
    <t>7-perfuminas textil iluminarte</t>
  </si>
  <si>
    <t>8-Esencia humificador</t>
  </si>
  <si>
    <t>9-Velas de noche x12</t>
  </si>
  <si>
    <t>10-Velones 24 hs perfumados</t>
  </si>
  <si>
    <t>11-Velon 72 hs</t>
  </si>
  <si>
    <t>12-Velon 7 dias</t>
  </si>
  <si>
    <t>13-Velon 7 poderes</t>
  </si>
  <si>
    <t>14-Velon 7 chakras o arcangeles</t>
  </si>
  <si>
    <t>15-Velas de noche x 50 unidades</t>
  </si>
  <si>
    <t>16-Velones 24hs aromaticos x 3</t>
  </si>
  <si>
    <t>17-Velas de noche x12 bangladesh</t>
  </si>
  <si>
    <t>18-Sahumerios linea blanca</t>
  </si>
  <si>
    <t>20-Sahumerios linea blanca extralong</t>
  </si>
  <si>
    <t>19-Sahumerios hexagonales iluminarte</t>
  </si>
  <si>
    <t>21-Vela aromatica burbuja</t>
  </si>
  <si>
    <t>22-Vela aromatica flor de loto</t>
  </si>
  <si>
    <t>x 2 unidades</t>
  </si>
  <si>
    <t xml:space="preserve">23- sahumerios duenden alquimistas </t>
  </si>
  <si>
    <t>36-Sahumerios Organicos</t>
  </si>
  <si>
    <t>34-Sahumerios en Rama</t>
  </si>
  <si>
    <t>35-Sahumerios Yoga</t>
  </si>
  <si>
    <t xml:space="preserve">37-Sahumerios Trio </t>
  </si>
  <si>
    <t>20- Sahumerios Masala en tubo</t>
  </si>
  <si>
    <t>24- Sahumerios en sobre iluminarte</t>
  </si>
  <si>
    <t>25-Sahumerios Masala Iluminarte</t>
  </si>
  <si>
    <t>27-Velas 7 chakras / 7 arcangeles</t>
  </si>
  <si>
    <t>26-Sahumerios 7 chakras / 7 arcangeles</t>
  </si>
  <si>
    <t>28-Difusor Iluminarte</t>
  </si>
  <si>
    <t>29-Oraculo de las brujas</t>
  </si>
  <si>
    <t>30-Oraculo de los gatos</t>
  </si>
  <si>
    <t>32-Oraculo de los signos</t>
  </si>
  <si>
    <t>31-Oraculos de las piedras</t>
  </si>
  <si>
    <t xml:space="preserve">x unidad </t>
  </si>
  <si>
    <t xml:space="preserve">06-Niñas Porta Macetas </t>
  </si>
  <si>
    <t>07-Elefantete con Canasta</t>
  </si>
  <si>
    <t xml:space="preserve">08-Esferas </t>
  </si>
  <si>
    <t xml:space="preserve">09-Elefante Grande </t>
  </si>
  <si>
    <t>10-Elefante Moneda</t>
  </si>
  <si>
    <t xml:space="preserve">11-Elefante Mediano </t>
  </si>
  <si>
    <t xml:space="preserve">12-Ganesha Gigante </t>
  </si>
  <si>
    <t xml:space="preserve">13-Buda Espejitos </t>
  </si>
  <si>
    <t>14-Buda Hombro Descubierto</t>
  </si>
  <si>
    <t>15-Buda Sabio</t>
  </si>
  <si>
    <t xml:space="preserve">16-Buda Tahi </t>
  </si>
  <si>
    <t>17-Buda 17cm</t>
  </si>
  <si>
    <t>18-Monje x3</t>
  </si>
  <si>
    <t xml:space="preserve">19-Africanas </t>
  </si>
  <si>
    <t xml:space="preserve">20-Buda Bebe </t>
  </si>
  <si>
    <t>124-Porta Sahumerio Elefante yeso (nuevo)</t>
  </si>
  <si>
    <t>123-Porta Sahumerio Budas yeso(nuevo)</t>
  </si>
  <si>
    <t xml:space="preserve">35-Horno Importado Corazon </t>
  </si>
  <si>
    <t>15-Sopapa con aroma</t>
  </si>
  <si>
    <t>16-Piedra con aroma</t>
  </si>
  <si>
    <t>17-Palo santo en tronco x kilo</t>
  </si>
  <si>
    <t>18-Bomba de baño</t>
  </si>
  <si>
    <t>19-Almohadilla con semillas</t>
  </si>
  <si>
    <t>20-Antifaz con semillas</t>
  </si>
  <si>
    <t>21-Conos cascada de humo</t>
  </si>
  <si>
    <t>22-Sahumerios en tronco x 50</t>
  </si>
  <si>
    <t>23-Aromatizante para auto colgante chico 7ml</t>
  </si>
  <si>
    <t>24-Perfumina para auto</t>
  </si>
  <si>
    <t>25-Perfumina aurica</t>
  </si>
  <si>
    <t>26-Sahumerios en Espiral</t>
  </si>
  <si>
    <t>27-Agua florida</t>
  </si>
  <si>
    <t>28-Conos cascada x10</t>
  </si>
  <si>
    <t>29-Sahumerio a base de carbon triple empaste</t>
  </si>
  <si>
    <t>30-Caja carbon x36</t>
  </si>
  <si>
    <t>31-Palo santo en tronco x 500 gramos</t>
  </si>
  <si>
    <t>32-Palo santo en tronco x 250 gramos</t>
  </si>
  <si>
    <t>33-Palo santo en tronco x 100 gramos</t>
  </si>
  <si>
    <t>34-Resina Benjui</t>
  </si>
  <si>
    <t>35-Resina Mirra</t>
  </si>
  <si>
    <t>36-Yagra en Polvo</t>
  </si>
  <si>
    <t>37-Resina incienso</t>
  </si>
  <si>
    <t>38-Conos cascada de humo XL</t>
  </si>
  <si>
    <t>39-Conos cascada XL x 10</t>
  </si>
  <si>
    <t>40-Rocio aurico buena energia</t>
  </si>
  <si>
    <t>41-Sahumerios energia limpia</t>
  </si>
  <si>
    <t>42-Sahumerios atrae dinero</t>
  </si>
  <si>
    <t>43-Sahumerios palo santo</t>
  </si>
  <si>
    <t>44-Jabon artesanal</t>
  </si>
  <si>
    <t>45-Romero</t>
  </si>
  <si>
    <t>46-Resina copal</t>
  </si>
  <si>
    <t>47-Resina jazmin</t>
  </si>
  <si>
    <t>48-Resina vibras positivas</t>
  </si>
  <si>
    <t>49-Humificador</t>
  </si>
  <si>
    <t>50-Conos Aromaticos Bañados en Yagra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</si>
</sst>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_ &quot;$ &quot;* #,##0.00_ ;_ &quot;$ &quot;* \-#,##0.00_ ;_ &quot;$ &quot;* \-??_ ;_ @_ "/>
    <numFmt numFmtId="165" formatCode="&quot;$ &quot;#,##0.00"/>
    <numFmt numFmtId="166" formatCode="_ [$$-2C0A]\ * #,##0.00_ ;_ [$$-2C0A]\ * \-#,##0.00_ ;_ [$$-2C0A]\ * \-??_ ;_ @_ "/>
    <numFmt numFmtId="167" formatCode="dd/mmmm/yyyy\ hh:mm"/>
    <numFmt numFmtId="168" formatCode="_ &quot;$&quot;\ * #,##0.00_ ;_ &quot;$&quot;\ * \-#,##0.00_ ;_ &quot;$&quot;\ * &quot;-&quot;??_ ;_ @_ "/>
  </numFmts>
  <fonts count="53">
    <font>
      <sz val="11"/>
      <color rgb="FF000000"/>
      <name val="Calibri"/>
      <charset val="134"/>
      <scheme val="minor"/>
    </font>
    <font>
      <b/>
      <i/>
      <sz val="18"/>
      <color rgb="FF000000"/>
      <name val="Calibri"/>
      <family val="2"/>
    </font>
    <font>
      <sz val="11"/>
      <name val="Calibri"/>
      <family val="2"/>
      <scheme val="minor"/>
    </font>
    <font>
      <b/>
      <sz val="24"/>
      <color rgb="FF000000"/>
      <name val="Arial"/>
      <family val="2"/>
    </font>
    <font>
      <sz val="11"/>
      <color rgb="FF000000"/>
      <name val="Calibri"/>
      <family val="2"/>
    </font>
    <font>
      <b/>
      <sz val="18"/>
      <color rgb="FF000000"/>
      <name val="Arial"/>
      <family val="2"/>
    </font>
    <font>
      <b/>
      <sz val="24"/>
      <color rgb="FF000000"/>
      <name val="Calibri"/>
      <family val="2"/>
    </font>
    <font>
      <b/>
      <sz val="48"/>
      <color rgb="FF000000"/>
      <name val="Arial"/>
      <family val="2"/>
    </font>
    <font>
      <b/>
      <sz val="14"/>
      <color rgb="FF000000"/>
      <name val="Calibri"/>
      <family val="2"/>
    </font>
    <font>
      <b/>
      <sz val="16"/>
      <color theme="0"/>
      <name val="Calibri"/>
      <family val="2"/>
    </font>
    <font>
      <b/>
      <sz val="16"/>
      <color rgb="FFFFFFFF"/>
      <name val="Calibri"/>
      <family val="2"/>
    </font>
    <font>
      <sz val="16"/>
      <color theme="0"/>
      <name val="Calibri"/>
      <family val="2"/>
    </font>
    <font>
      <b/>
      <i/>
      <sz val="16"/>
      <color theme="0"/>
      <name val="Calibri"/>
      <family val="2"/>
    </font>
    <font>
      <b/>
      <i/>
      <sz val="16"/>
      <color rgb="FFFFFFFF"/>
      <name val="Calibri"/>
      <family val="2"/>
    </font>
    <font>
      <b/>
      <sz val="16"/>
      <color rgb="FF800080"/>
      <name val="Calibri"/>
      <family val="2"/>
    </font>
    <font>
      <b/>
      <sz val="16"/>
      <color rgb="FF000000"/>
      <name val="Calibri"/>
      <family val="2"/>
    </font>
    <font>
      <b/>
      <sz val="16"/>
      <color rgb="FF5F497A"/>
      <name val="Calibri"/>
      <family val="2"/>
    </font>
    <font>
      <sz val="11"/>
      <color rgb="FFFFFFFF"/>
      <name val="Calibri"/>
      <family val="2"/>
    </font>
    <font>
      <b/>
      <sz val="14"/>
      <color theme="0"/>
      <name val="Calibri"/>
      <family val="2"/>
    </font>
    <font>
      <i/>
      <u/>
      <sz val="14"/>
      <color theme="0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4"/>
      <color rgb="FFFFFFFF"/>
      <name val="Calibri"/>
      <family val="2"/>
    </font>
    <font>
      <sz val="14"/>
      <color rgb="FF000000"/>
      <name val="Calibri"/>
      <family val="2"/>
    </font>
    <font>
      <b/>
      <i/>
      <sz val="18"/>
      <color theme="0"/>
      <name val="Calibri"/>
      <family val="2"/>
    </font>
    <font>
      <b/>
      <i/>
      <sz val="18"/>
      <color rgb="FF366092"/>
      <name val="Calibri"/>
      <family val="2"/>
    </font>
    <font>
      <sz val="16"/>
      <color rgb="FF000000"/>
      <name val="Calibri"/>
      <family val="2"/>
    </font>
    <font>
      <sz val="16"/>
      <color rgb="FFFFFFFF"/>
      <name val="Calibri"/>
      <family val="2"/>
    </font>
    <font>
      <i/>
      <u/>
      <sz val="16"/>
      <color rgb="FFFF0000"/>
      <name val="Calibri"/>
      <family val="2"/>
    </font>
    <font>
      <b/>
      <u/>
      <sz val="16"/>
      <color rgb="FFFFFFFF"/>
      <name val="Calibri"/>
      <family val="2"/>
    </font>
    <font>
      <b/>
      <i/>
      <sz val="16"/>
      <color rgb="FF000000"/>
      <name val="Calibri"/>
      <family val="2"/>
    </font>
    <font>
      <b/>
      <sz val="16"/>
      <color theme="1"/>
      <name val="Calibri"/>
      <family val="2"/>
    </font>
    <font>
      <b/>
      <i/>
      <sz val="16"/>
      <color theme="1"/>
      <name val="Calibri"/>
      <family val="2"/>
    </font>
    <font>
      <sz val="11"/>
      <color theme="0"/>
      <name val="Calibri"/>
      <family val="2"/>
    </font>
    <font>
      <i/>
      <u/>
      <sz val="11"/>
      <color rgb="FF993300"/>
      <name val="Calibri"/>
      <family val="2"/>
    </font>
    <font>
      <b/>
      <i/>
      <sz val="16"/>
      <color rgb="FFFFFF99"/>
      <name val="Calibri"/>
      <family val="2"/>
    </font>
    <font>
      <b/>
      <sz val="18"/>
      <color theme="1"/>
      <name val="Calibri"/>
      <family val="2"/>
    </font>
    <font>
      <sz val="8"/>
      <color rgb="FF000000"/>
      <name val="Calibri"/>
      <family val="2"/>
    </font>
    <font>
      <sz val="18"/>
      <color theme="0"/>
      <name val="Calibri"/>
      <family val="2"/>
    </font>
    <font>
      <b/>
      <i/>
      <sz val="14"/>
      <color rgb="FF000000"/>
      <name val="Calibri"/>
      <family val="2"/>
    </font>
    <font>
      <sz val="16"/>
      <color rgb="FF800080"/>
      <name val="Calibri"/>
      <family val="2"/>
    </font>
    <font>
      <b/>
      <sz val="14"/>
      <color rgb="FF80008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SimSun"/>
    </font>
    <font>
      <sz val="11"/>
      <color rgb="FF000000"/>
      <name val="Calibri"/>
      <family val="2"/>
      <scheme val="minor"/>
    </font>
    <font>
      <b/>
      <i/>
      <sz val="16"/>
      <color indexed="8"/>
      <name val="Calibri"/>
      <family val="2"/>
    </font>
    <font>
      <sz val="16"/>
      <color indexed="8"/>
      <name val="Calibri"/>
      <family val="2"/>
    </font>
    <font>
      <sz val="14"/>
      <color theme="1"/>
      <name val="Calibri"/>
      <family val="2"/>
    </font>
    <font>
      <b/>
      <i/>
      <sz val="16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2A1C7"/>
        <bgColor rgb="FFB2A1C7"/>
      </patternFill>
    </fill>
    <fill>
      <patternFill patternType="solid">
        <fgColor theme="0"/>
        <bgColor theme="0"/>
      </patternFill>
    </fill>
    <fill>
      <patternFill patternType="solid">
        <fgColor rgb="FF8E7CC3"/>
        <bgColor rgb="FF8E7CC3"/>
      </patternFill>
    </fill>
    <fill>
      <patternFill patternType="solid">
        <fgColor rgb="FFCCC0D9"/>
        <bgColor rgb="FFCCC0D9"/>
      </patternFill>
    </fill>
    <fill>
      <patternFill patternType="solid">
        <fgColor theme="7" tint="0.59999389629810485"/>
        <bgColor rgb="FF80008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rgb="FFE5DFEC"/>
        <bgColor rgb="FFE5DFEC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6" fillId="0" borderId="0" applyFont="0" applyFill="0" applyBorder="0" applyAlignment="0" applyProtection="0"/>
  </cellStyleXfs>
  <cellXfs count="21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4" fillId="0" borderId="4" xfId="0" applyFont="1" applyBorder="1"/>
    <xf numFmtId="0" fontId="4" fillId="0" borderId="5" xfId="0" applyFont="1" applyBorder="1"/>
    <xf numFmtId="0" fontId="4" fillId="0" borderId="11" xfId="0" applyFont="1" applyBorder="1"/>
    <xf numFmtId="0" fontId="8" fillId="0" borderId="0" xfId="0" applyFont="1" applyAlignment="1">
      <alignment horizontal="left"/>
    </xf>
    <xf numFmtId="0" fontId="8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/>
    <xf numFmtId="164" fontId="9" fillId="3" borderId="2" xfId="0" applyNumberFormat="1" applyFont="1" applyFill="1" applyBorder="1"/>
    <xf numFmtId="165" fontId="9" fillId="3" borderId="2" xfId="0" applyNumberFormat="1" applyFont="1" applyFill="1" applyBorder="1" applyAlignment="1">
      <alignment horizontal="left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66" fontId="12" fillId="5" borderId="1" xfId="0" applyNumberFormat="1" applyFont="1" applyFill="1" applyBorder="1" applyAlignment="1">
      <alignment horizontal="center" vertical="center"/>
    </xf>
    <xf numFmtId="164" fontId="12" fillId="5" borderId="2" xfId="0" applyNumberFormat="1" applyFont="1" applyFill="1" applyBorder="1" applyAlignment="1">
      <alignment horizontal="right" vertical="center"/>
    </xf>
    <xf numFmtId="0" fontId="13" fillId="5" borderId="2" xfId="0" applyFont="1" applyFill="1" applyBorder="1" applyAlignment="1">
      <alignment horizontal="center" vertical="center"/>
    </xf>
    <xf numFmtId="167" fontId="14" fillId="5" borderId="3" xfId="0" applyNumberFormat="1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left" vertical="center"/>
    </xf>
    <xf numFmtId="0" fontId="15" fillId="6" borderId="21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5" borderId="11" xfId="0" applyFont="1" applyFill="1" applyBorder="1"/>
    <xf numFmtId="164" fontId="18" fillId="5" borderId="0" xfId="0" applyNumberFormat="1" applyFont="1" applyFill="1" applyAlignment="1">
      <alignment horizontal="left"/>
    </xf>
    <xf numFmtId="0" fontId="19" fillId="5" borderId="0" xfId="0" applyFont="1" applyFill="1" applyAlignment="1">
      <alignment vertical="center"/>
    </xf>
    <xf numFmtId="0" fontId="18" fillId="5" borderId="23" xfId="0" applyFont="1" applyFill="1" applyBorder="1"/>
    <xf numFmtId="0" fontId="20" fillId="0" borderId="24" xfId="0" applyFont="1" applyBorder="1" applyAlignment="1">
      <alignment horizontal="right"/>
    </xf>
    <xf numFmtId="0" fontId="20" fillId="0" borderId="28" xfId="0" applyFont="1" applyBorder="1" applyAlignment="1">
      <alignment horizontal="right"/>
    </xf>
    <xf numFmtId="0" fontId="23" fillId="0" borderId="0" xfId="0" applyFont="1" applyAlignment="1">
      <alignment horizontal="center"/>
    </xf>
    <xf numFmtId="0" fontId="20" fillId="0" borderId="33" xfId="0" applyFont="1" applyBorder="1" applyAlignment="1">
      <alignment horizontal="right"/>
    </xf>
    <xf numFmtId="0" fontId="24" fillId="0" borderId="0" xfId="0" applyFont="1"/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66" fontId="25" fillId="7" borderId="1" xfId="0" applyNumberFormat="1" applyFont="1" applyFill="1" applyBorder="1" applyAlignment="1">
      <alignment horizontal="left" vertical="center"/>
    </xf>
    <xf numFmtId="164" fontId="26" fillId="7" borderId="2" xfId="0" applyNumberFormat="1" applyFont="1" applyFill="1" applyBorder="1" applyAlignment="1">
      <alignment vertical="center"/>
    </xf>
    <xf numFmtId="1" fontId="26" fillId="7" borderId="2" xfId="0" applyNumberFormat="1" applyFont="1" applyFill="1" applyBorder="1" applyAlignment="1">
      <alignment vertical="center"/>
    </xf>
    <xf numFmtId="166" fontId="26" fillId="7" borderId="3" xfId="0" applyNumberFormat="1" applyFont="1" applyFill="1" applyBorder="1" applyAlignment="1">
      <alignment vertical="center"/>
    </xf>
    <xf numFmtId="0" fontId="4" fillId="4" borderId="0" xfId="0" applyFont="1" applyFill="1"/>
    <xf numFmtId="0" fontId="27" fillId="0" borderId="0" xfId="0" applyFont="1" applyAlignment="1">
      <alignment horizontal="center"/>
    </xf>
    <xf numFmtId="0" fontId="27" fillId="4" borderId="0" xfId="0" applyFont="1" applyFill="1" applyAlignment="1">
      <alignment horizontal="center"/>
    </xf>
    <xf numFmtId="164" fontId="27" fillId="4" borderId="0" xfId="0" applyNumberFormat="1" applyFont="1" applyFill="1"/>
    <xf numFmtId="0" fontId="27" fillId="4" borderId="0" xfId="0" applyFont="1" applyFill="1" applyAlignment="1">
      <alignment vertical="center"/>
    </xf>
    <xf numFmtId="0" fontId="28" fillId="4" borderId="0" xfId="0" applyFont="1" applyFill="1" applyAlignment="1">
      <alignment horizontal="center" vertical="center"/>
    </xf>
    <xf numFmtId="0" fontId="12" fillId="3" borderId="35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64" fontId="27" fillId="4" borderId="0" xfId="0" applyNumberFormat="1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/>
    </xf>
    <xf numFmtId="164" fontId="11" fillId="4" borderId="0" xfId="0" applyNumberFormat="1" applyFont="1" applyFill="1" applyAlignment="1">
      <alignment horizontal="center" vertical="center"/>
    </xf>
    <xf numFmtId="0" fontId="33" fillId="0" borderId="36" xfId="0" applyFont="1" applyBorder="1"/>
    <xf numFmtId="164" fontId="27" fillId="0" borderId="36" xfId="0" applyNumberFormat="1" applyFont="1" applyBorder="1" applyAlignment="1">
      <alignment horizontal="right"/>
    </xf>
    <xf numFmtId="0" fontId="4" fillId="0" borderId="36" xfId="0" applyFont="1" applyBorder="1"/>
    <xf numFmtId="164" fontId="27" fillId="0" borderId="36" xfId="0" applyNumberFormat="1" applyFont="1" applyBorder="1" applyAlignment="1">
      <alignment horizontal="right" vertical="center"/>
    </xf>
    <xf numFmtId="16" fontId="4" fillId="0" borderId="36" xfId="0" applyNumberFormat="1" applyFont="1" applyBorder="1"/>
    <xf numFmtId="0" fontId="34" fillId="0" borderId="0" xfId="0" applyFont="1"/>
    <xf numFmtId="0" fontId="31" fillId="0" borderId="36" xfId="0" applyFont="1" applyBorder="1" applyAlignment="1">
      <alignment horizontal="left"/>
    </xf>
    <xf numFmtId="0" fontId="27" fillId="0" borderId="0" xfId="0" applyFont="1"/>
    <xf numFmtId="0" fontId="31" fillId="0" borderId="0" xfId="0" applyFont="1" applyAlignment="1">
      <alignment horizontal="center"/>
    </xf>
    <xf numFmtId="164" fontId="27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164" fontId="27" fillId="0" borderId="36" xfId="0" applyNumberFormat="1" applyFont="1" applyBorder="1"/>
    <xf numFmtId="0" fontId="31" fillId="0" borderId="36" xfId="0" applyFont="1" applyBorder="1"/>
    <xf numFmtId="0" fontId="2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36" xfId="0" applyFont="1" applyBorder="1" applyAlignment="1">
      <alignment vertical="center"/>
    </xf>
    <xf numFmtId="0" fontId="33" fillId="0" borderId="0" xfId="0" applyFont="1"/>
    <xf numFmtId="0" fontId="15" fillId="0" borderId="36" xfId="0" applyFont="1" applyBorder="1"/>
    <xf numFmtId="164" fontId="27" fillId="0" borderId="0" xfId="0" applyNumberFormat="1" applyFont="1"/>
    <xf numFmtId="0" fontId="12" fillId="3" borderId="35" xfId="0" applyFont="1" applyFill="1" applyBorder="1" applyAlignment="1">
      <alignment horizontal="center" wrapText="1"/>
    </xf>
    <xf numFmtId="0" fontId="27" fillId="0" borderId="0" xfId="0" applyFont="1" applyAlignment="1">
      <alignment horizontal="right"/>
    </xf>
    <xf numFmtId="0" fontId="31" fillId="0" borderId="0" xfId="0" applyFont="1"/>
    <xf numFmtId="16" fontId="31" fillId="0" borderId="36" xfId="0" applyNumberFormat="1" applyFont="1" applyBorder="1"/>
    <xf numFmtId="0" fontId="15" fillId="0" borderId="0" xfId="0" applyFont="1" applyAlignment="1">
      <alignment horizontal="right"/>
    </xf>
    <xf numFmtId="0" fontId="12" fillId="3" borderId="35" xfId="0" applyFont="1" applyFill="1" applyBorder="1" applyAlignment="1">
      <alignment horizontal="center" vertical="top"/>
    </xf>
    <xf numFmtId="0" fontId="32" fillId="0" borderId="0" xfId="0" applyFont="1" applyAlignment="1">
      <alignment horizontal="center"/>
    </xf>
    <xf numFmtId="164" fontId="27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12" fillId="3" borderId="36" xfId="0" applyFont="1" applyFill="1" applyBorder="1" applyAlignment="1">
      <alignment horizontal="center"/>
    </xf>
    <xf numFmtId="0" fontId="33" fillId="4" borderId="0" xfId="0" applyFont="1" applyFill="1" applyAlignment="1">
      <alignment horizontal="left"/>
    </xf>
    <xf numFmtId="0" fontId="37" fillId="6" borderId="1" xfId="0" applyFont="1" applyFill="1" applyBorder="1" applyAlignment="1">
      <alignment horizontal="left" vertical="center"/>
    </xf>
    <xf numFmtId="0" fontId="37" fillId="6" borderId="2" xfId="0" applyFont="1" applyFill="1" applyBorder="1" applyAlignment="1">
      <alignment horizontal="right" vertical="center"/>
    </xf>
    <xf numFmtId="0" fontId="32" fillId="6" borderId="2" xfId="0" applyFont="1" applyFill="1" applyBorder="1" applyAlignment="1">
      <alignment horizontal="right" vertical="center"/>
    </xf>
    <xf numFmtId="0" fontId="38" fillId="0" borderId="0" xfId="0" applyFont="1"/>
    <xf numFmtId="0" fontId="37" fillId="3" borderId="1" xfId="0" applyFont="1" applyFill="1" applyBorder="1" applyAlignment="1">
      <alignment horizontal="left" vertical="center"/>
    </xf>
    <xf numFmtId="0" fontId="37" fillId="3" borderId="2" xfId="0" applyFont="1" applyFill="1" applyBorder="1" applyAlignment="1">
      <alignment horizontal="right" vertical="center"/>
    </xf>
    <xf numFmtId="0" fontId="32" fillId="3" borderId="2" xfId="0" applyFont="1" applyFill="1" applyBorder="1" applyAlignment="1">
      <alignment horizontal="right" vertical="center"/>
    </xf>
    <xf numFmtId="0" fontId="9" fillId="9" borderId="1" xfId="0" applyFont="1" applyFill="1" applyBorder="1" applyAlignment="1">
      <alignment horizontal="left" vertical="center"/>
    </xf>
    <xf numFmtId="164" fontId="39" fillId="9" borderId="2" xfId="0" applyNumberFormat="1" applyFont="1" applyFill="1" applyBorder="1"/>
    <xf numFmtId="0" fontId="39" fillId="9" borderId="2" xfId="0" applyFont="1" applyFill="1" applyBorder="1" applyAlignment="1">
      <alignment vertical="center"/>
    </xf>
    <xf numFmtId="0" fontId="18" fillId="9" borderId="3" xfId="0" applyFont="1" applyFill="1" applyBorder="1" applyAlignment="1">
      <alignment horizontal="right"/>
    </xf>
    <xf numFmtId="0" fontId="40" fillId="0" borderId="0" xfId="0" applyFont="1"/>
    <xf numFmtId="164" fontId="4" fillId="0" borderId="0" xfId="0" applyNumberFormat="1" applyFont="1"/>
    <xf numFmtId="164" fontId="24" fillId="0" borderId="0" xfId="0" applyNumberFormat="1" applyFont="1" applyAlignment="1">
      <alignment horizontal="center" vertical="center"/>
    </xf>
    <xf numFmtId="0" fontId="14" fillId="10" borderId="4" xfId="0" applyFont="1" applyFill="1" applyBorder="1" applyAlignment="1">
      <alignment horizontal="left"/>
    </xf>
    <xf numFmtId="164" fontId="41" fillId="10" borderId="5" xfId="0" applyNumberFormat="1" applyFont="1" applyFill="1" applyBorder="1" applyAlignment="1">
      <alignment horizontal="left"/>
    </xf>
    <xf numFmtId="0" fontId="41" fillId="10" borderId="5" xfId="0" applyFont="1" applyFill="1" applyBorder="1" applyAlignment="1">
      <alignment horizontal="left" vertical="center"/>
    </xf>
    <xf numFmtId="164" fontId="41" fillId="10" borderId="6" xfId="0" applyNumberFormat="1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164" fontId="44" fillId="0" borderId="0" xfId="0" applyNumberFormat="1" applyFont="1"/>
    <xf numFmtId="0" fontId="18" fillId="9" borderId="4" xfId="0" applyFont="1" applyFill="1" applyBorder="1"/>
    <xf numFmtId="164" fontId="43" fillId="0" borderId="0" xfId="0" applyNumberFormat="1" applyFont="1" applyAlignment="1">
      <alignment horizontal="left"/>
    </xf>
    <xf numFmtId="0" fontId="43" fillId="0" borderId="10" xfId="0" applyFont="1" applyBorder="1" applyAlignment="1">
      <alignment horizontal="left"/>
    </xf>
    <xf numFmtId="0" fontId="43" fillId="0" borderId="12" xfId="0" applyFont="1" applyBorder="1" applyAlignment="1">
      <alignment horizontal="left"/>
    </xf>
    <xf numFmtId="0" fontId="43" fillId="0" borderId="13" xfId="0" applyFont="1" applyBorder="1" applyAlignment="1">
      <alignment horizontal="left"/>
    </xf>
    <xf numFmtId="0" fontId="18" fillId="9" borderId="1" xfId="0" applyFont="1" applyFill="1" applyBorder="1"/>
    <xf numFmtId="0" fontId="9" fillId="9" borderId="2" xfId="0" applyFont="1" applyFill="1" applyBorder="1"/>
    <xf numFmtId="0" fontId="9" fillId="9" borderId="3" xfId="0" applyFont="1" applyFill="1" applyBorder="1"/>
    <xf numFmtId="0" fontId="47" fillId="0" borderId="37" xfId="0" applyFont="1" applyBorder="1"/>
    <xf numFmtId="44" fontId="48" fillId="0" borderId="37" xfId="1" applyFont="1" applyFill="1" applyBorder="1" applyAlignment="1" applyProtection="1">
      <alignment horizontal="right"/>
    </xf>
    <xf numFmtId="0" fontId="49" fillId="4" borderId="25" xfId="0" applyFont="1" applyFill="1" applyBorder="1" applyAlignment="1" applyProtection="1">
      <alignment horizontal="center"/>
      <protection locked="0"/>
    </xf>
    <xf numFmtId="0" fontId="49" fillId="4" borderId="24" xfId="0" applyFont="1" applyFill="1" applyBorder="1" applyAlignment="1" applyProtection="1">
      <alignment horizontal="center"/>
      <protection locked="0"/>
    </xf>
    <xf numFmtId="0" fontId="49" fillId="4" borderId="29" xfId="0" applyFont="1" applyFill="1" applyBorder="1" applyAlignment="1" applyProtection="1">
      <alignment horizontal="center"/>
      <protection locked="0"/>
    </xf>
    <xf numFmtId="0" fontId="49" fillId="0" borderId="25" xfId="0" applyFont="1" applyBorder="1" applyAlignment="1" applyProtection="1">
      <alignment horizontal="center"/>
      <protection locked="0"/>
    </xf>
    <xf numFmtId="0" fontId="49" fillId="0" borderId="24" xfId="0" applyFont="1" applyBorder="1" applyAlignment="1" applyProtection="1">
      <alignment horizontal="center"/>
      <protection locked="0"/>
    </xf>
    <xf numFmtId="0" fontId="49" fillId="0" borderId="29" xfId="0" applyFont="1" applyBorder="1" applyAlignment="1" applyProtection="1">
      <alignment horizontal="center"/>
      <protection locked="0"/>
    </xf>
    <xf numFmtId="0" fontId="18" fillId="7" borderId="10" xfId="0" applyFont="1" applyFill="1" applyBorder="1" applyAlignment="1" applyProtection="1">
      <alignment horizontal="right" vertical="center"/>
      <protection hidden="1"/>
    </xf>
    <xf numFmtId="0" fontId="18" fillId="7" borderId="12" xfId="0" applyFont="1" applyFill="1" applyBorder="1" applyAlignment="1" applyProtection="1">
      <alignment horizontal="right" vertical="center"/>
      <protection hidden="1"/>
    </xf>
    <xf numFmtId="0" fontId="18" fillId="7" borderId="13" xfId="0" applyFont="1" applyFill="1" applyBorder="1" applyAlignment="1" applyProtection="1">
      <alignment horizontal="right" vertical="center"/>
      <protection hidden="1"/>
    </xf>
    <xf numFmtId="0" fontId="20" fillId="6" borderId="10" xfId="0" applyFont="1" applyFill="1" applyBorder="1" applyAlignment="1" applyProtection="1">
      <alignment horizontal="right" vertical="center"/>
      <protection locked="0"/>
    </xf>
    <xf numFmtId="0" fontId="20" fillId="6" borderId="12" xfId="0" applyFont="1" applyFill="1" applyBorder="1" applyAlignment="1" applyProtection="1">
      <alignment horizontal="right" vertical="center"/>
      <protection locked="0"/>
    </xf>
    <xf numFmtId="0" fontId="22" fillId="6" borderId="13" xfId="0" applyFont="1" applyFill="1" applyBorder="1" applyAlignment="1" applyProtection="1">
      <alignment horizontal="right" vertical="center"/>
      <protection locked="0"/>
    </xf>
    <xf numFmtId="0" fontId="32" fillId="0" borderId="36" xfId="0" applyFont="1" applyBorder="1" applyAlignment="1" applyProtection="1">
      <alignment horizont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  <xf numFmtId="168" fontId="32" fillId="6" borderId="3" xfId="0" applyNumberFormat="1" applyFont="1" applyFill="1" applyBorder="1" applyAlignment="1" applyProtection="1">
      <alignment horizontal="right" vertical="center"/>
      <protection hidden="1"/>
    </xf>
    <xf numFmtId="168" fontId="32" fillId="3" borderId="3" xfId="0" applyNumberFormat="1" applyFont="1" applyFill="1" applyBorder="1" applyAlignment="1" applyProtection="1">
      <alignment horizontal="right" vertical="center"/>
      <protection hidden="1"/>
    </xf>
    <xf numFmtId="164" fontId="27" fillId="0" borderId="36" xfId="0" applyNumberFormat="1" applyFont="1" applyBorder="1" applyAlignment="1" applyProtection="1">
      <alignment horizontal="right" vertical="center"/>
      <protection hidden="1"/>
    </xf>
    <xf numFmtId="0" fontId="33" fillId="0" borderId="36" xfId="0" quotePrefix="1" applyFont="1" applyBorder="1"/>
    <xf numFmtId="44" fontId="48" fillId="0" borderId="0" xfId="1" applyFont="1" applyFill="1" applyBorder="1" applyAlignment="1" applyProtection="1">
      <alignment horizontal="right"/>
    </xf>
    <xf numFmtId="0" fontId="50" fillId="0" borderId="36" xfId="0" applyFont="1" applyBorder="1"/>
    <xf numFmtId="164" fontId="51" fillId="0" borderId="36" xfId="0" applyNumberFormat="1" applyFont="1" applyBorder="1" applyAlignment="1">
      <alignment horizontal="right"/>
    </xf>
    <xf numFmtId="0" fontId="52" fillId="0" borderId="36" xfId="0" applyFont="1" applyBorder="1"/>
    <xf numFmtId="0" fontId="0" fillId="0" borderId="37" xfId="0" applyBorder="1"/>
    <xf numFmtId="0" fontId="32" fillId="0" borderId="0" xfId="0" applyFont="1" applyBorder="1" applyAlignment="1" applyProtection="1">
      <alignment horizontal="center"/>
      <protection locked="0"/>
    </xf>
    <xf numFmtId="0" fontId="31" fillId="0" borderId="0" xfId="0" applyFont="1" applyBorder="1"/>
    <xf numFmtId="164" fontId="27" fillId="0" borderId="0" xfId="0" applyNumberFormat="1" applyFont="1" applyBorder="1" applyAlignment="1">
      <alignment horizontal="right"/>
    </xf>
    <xf numFmtId="0" fontId="4" fillId="0" borderId="0" xfId="0" applyFont="1" applyBorder="1"/>
    <xf numFmtId="164" fontId="27" fillId="0" borderId="0" xfId="0" applyNumberFormat="1" applyFont="1" applyBorder="1" applyAlignment="1" applyProtection="1">
      <alignment horizontal="right" vertical="center"/>
      <protection hidden="1"/>
    </xf>
    <xf numFmtId="0" fontId="12" fillId="11" borderId="37" xfId="0" applyFont="1" applyFill="1" applyBorder="1" applyAlignment="1">
      <alignment horizontal="center"/>
    </xf>
    <xf numFmtId="0" fontId="32" fillId="0" borderId="37" xfId="0" applyFont="1" applyBorder="1" applyAlignment="1" applyProtection="1">
      <alignment horizontal="center"/>
      <protection locked="0"/>
    </xf>
    <xf numFmtId="0" fontId="31" fillId="0" borderId="37" xfId="0" applyFont="1" applyBorder="1"/>
    <xf numFmtId="164" fontId="27" fillId="0" borderId="37" xfId="0" applyNumberFormat="1" applyFont="1" applyBorder="1" applyAlignment="1">
      <alignment horizontal="right"/>
    </xf>
    <xf numFmtId="0" fontId="4" fillId="0" borderId="37" xfId="0" applyFont="1" applyBorder="1"/>
    <xf numFmtId="164" fontId="27" fillId="0" borderId="37" xfId="0" applyNumberFormat="1" applyFont="1" applyBorder="1" applyAlignment="1" applyProtection="1">
      <alignment horizontal="right" vertical="center"/>
      <protection hidden="1"/>
    </xf>
    <xf numFmtId="0" fontId="4" fillId="0" borderId="38" xfId="0" applyFont="1" applyBorder="1"/>
    <xf numFmtId="164" fontId="27" fillId="0" borderId="38" xfId="0" applyNumberFormat="1" applyFont="1" applyBorder="1" applyAlignment="1" applyProtection="1">
      <alignment horizontal="right" vertical="center"/>
      <protection hidden="1"/>
    </xf>
    <xf numFmtId="164" fontId="27" fillId="0" borderId="39" xfId="0" applyNumberFormat="1" applyFont="1" applyBorder="1" applyAlignment="1">
      <alignment horizontal="right"/>
    </xf>
    <xf numFmtId="164" fontId="27" fillId="0" borderId="38" xfId="0" applyNumberFormat="1" applyFont="1" applyBorder="1" applyAlignment="1">
      <alignment horizontal="right"/>
    </xf>
    <xf numFmtId="0" fontId="32" fillId="0" borderId="38" xfId="0" applyFont="1" applyBorder="1" applyAlignment="1" applyProtection="1">
      <alignment horizontal="center"/>
      <protection locked="0"/>
    </xf>
    <xf numFmtId="0" fontId="31" fillId="0" borderId="38" xfId="0" applyFont="1" applyBorder="1"/>
    <xf numFmtId="0" fontId="49" fillId="0" borderId="25" xfId="0" applyFont="1" applyBorder="1" applyAlignment="1" applyProtection="1">
      <alignment horizontal="center"/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49" fontId="49" fillId="0" borderId="29" xfId="0" applyNumberFormat="1" applyFont="1" applyBorder="1" applyAlignment="1" applyProtection="1">
      <alignment horizontal="center"/>
      <protection locked="0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0" fillId="6" borderId="25" xfId="0" applyFont="1" applyFill="1" applyBorder="1" applyAlignment="1" applyProtection="1">
      <alignment horizontal="left"/>
      <protection hidden="1"/>
    </xf>
    <xf numFmtId="0" fontId="2" fillId="0" borderId="27" xfId="0" applyFont="1" applyBorder="1" applyProtection="1">
      <protection hidden="1"/>
    </xf>
    <xf numFmtId="0" fontId="20" fillId="6" borderId="24" xfId="0" applyFont="1" applyFill="1" applyBorder="1" applyAlignment="1" applyProtection="1">
      <alignment horizontal="left"/>
      <protection hidden="1"/>
    </xf>
    <xf numFmtId="0" fontId="2" fillId="0" borderId="32" xfId="0" applyFont="1" applyBorder="1" applyProtection="1">
      <protection hidden="1"/>
    </xf>
    <xf numFmtId="0" fontId="20" fillId="6" borderId="29" xfId="0" applyFont="1" applyFill="1" applyBorder="1" applyAlignment="1" applyProtection="1">
      <alignment horizontal="left"/>
      <protection hidden="1"/>
    </xf>
    <xf numFmtId="0" fontId="2" fillId="0" borderId="31" xfId="0" applyFont="1" applyBorder="1" applyProtection="1">
      <protection hidden="1"/>
    </xf>
    <xf numFmtId="0" fontId="49" fillId="0" borderId="25" xfId="0" applyFont="1" applyBorder="1" applyAlignment="1" applyProtection="1">
      <alignment horizontal="left"/>
      <protection locked="0"/>
    </xf>
    <xf numFmtId="0" fontId="49" fillId="0" borderId="24" xfId="0" applyFont="1" applyBorder="1" applyAlignment="1" applyProtection="1">
      <alignment horizontal="left"/>
      <protection locked="0"/>
    </xf>
    <xf numFmtId="0" fontId="2" fillId="0" borderId="34" xfId="0" applyFont="1" applyBorder="1" applyProtection="1">
      <protection locked="0"/>
    </xf>
    <xf numFmtId="0" fontId="2" fillId="0" borderId="32" xfId="0" applyFont="1" applyBorder="1" applyProtection="1">
      <protection locked="0"/>
    </xf>
    <xf numFmtId="49" fontId="49" fillId="0" borderId="24" xfId="0" applyNumberFormat="1" applyFont="1" applyBorder="1" applyAlignment="1" applyProtection="1">
      <alignment horizontal="left"/>
      <protection locked="0"/>
    </xf>
    <xf numFmtId="0" fontId="21" fillId="0" borderId="4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0" fontId="21" fillId="0" borderId="11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left" vertical="top" wrapText="1"/>
      <protection locked="0"/>
    </xf>
    <xf numFmtId="0" fontId="21" fillId="0" borderId="7" xfId="0" applyFont="1" applyBorder="1" applyAlignment="1" applyProtection="1">
      <alignment horizontal="left" vertical="top" wrapText="1"/>
      <protection locked="0"/>
    </xf>
    <xf numFmtId="0" fontId="21" fillId="0" borderId="8" xfId="0" applyFont="1" applyBorder="1" applyAlignment="1" applyProtection="1">
      <alignment horizontal="left" vertical="top" wrapText="1"/>
      <protection locked="0"/>
    </xf>
    <xf numFmtId="0" fontId="21" fillId="0" borderId="9" xfId="0" applyFont="1" applyBorder="1" applyAlignment="1" applyProtection="1">
      <alignment horizontal="left" vertical="top" wrapText="1"/>
      <protection locked="0"/>
    </xf>
    <xf numFmtId="0" fontId="18" fillId="7" borderId="25" xfId="0" applyFont="1" applyFill="1" applyBorder="1" applyAlignment="1" applyProtection="1">
      <alignment horizontal="left"/>
      <protection hidden="1"/>
    </xf>
    <xf numFmtId="0" fontId="2" fillId="8" borderId="27" xfId="0" applyFont="1" applyFill="1" applyBorder="1" applyProtection="1">
      <protection hidden="1"/>
    </xf>
    <xf numFmtId="0" fontId="18" fillId="7" borderId="24" xfId="0" applyFont="1" applyFill="1" applyBorder="1" applyAlignment="1" applyProtection="1">
      <alignment horizontal="left"/>
      <protection hidden="1"/>
    </xf>
    <xf numFmtId="0" fontId="2" fillId="8" borderId="32" xfId="0" applyFont="1" applyFill="1" applyBorder="1" applyProtection="1">
      <protection hidden="1"/>
    </xf>
    <xf numFmtId="0" fontId="18" fillId="7" borderId="29" xfId="0" applyFont="1" applyFill="1" applyBorder="1" applyAlignment="1" applyProtection="1">
      <alignment horizontal="left"/>
      <protection hidden="1"/>
    </xf>
    <xf numFmtId="0" fontId="2" fillId="8" borderId="31" xfId="0" applyFont="1" applyFill="1" applyBorder="1" applyProtection="1">
      <protection hidden="1"/>
    </xf>
    <xf numFmtId="0" fontId="49" fillId="0" borderId="29" xfId="0" applyFont="1" applyBorder="1" applyAlignment="1" applyProtection="1">
      <alignment horizontal="left"/>
      <protection locked="0"/>
    </xf>
    <xf numFmtId="0" fontId="42" fillId="10" borderId="7" xfId="0" applyFont="1" applyFill="1" applyBorder="1" applyAlignment="1">
      <alignment horizontal="center" vertical="top" wrapText="1"/>
    </xf>
    <xf numFmtId="0" fontId="42" fillId="10" borderId="8" xfId="0" applyFont="1" applyFill="1" applyBorder="1" applyAlignment="1">
      <alignment horizontal="center" vertical="top" wrapText="1"/>
    </xf>
    <xf numFmtId="0" fontId="42" fillId="10" borderId="9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7" fillId="0" borderId="10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23">
    <dxf>
      <font>
        <color rgb="FFFF0000"/>
      </font>
      <fill>
        <patternFill patternType="solid">
          <fgColor theme="0"/>
          <bgColor theme="0"/>
        </patternFill>
      </fill>
    </dxf>
    <dxf>
      <font>
        <color rgb="FFFF0000"/>
      </font>
      <fill>
        <patternFill patternType="solid">
          <fgColor theme="0"/>
          <bgColor theme="0"/>
        </patternFill>
      </fill>
    </dxf>
    <dxf>
      <font>
        <color rgb="FFFF0000"/>
      </font>
      <fill>
        <patternFill patternType="solid">
          <fgColor theme="0"/>
          <bgColor theme="0"/>
        </patternFill>
      </fill>
    </dxf>
    <dxf>
      <font>
        <color rgb="FFFF0000"/>
      </font>
      <fill>
        <patternFill patternType="solid">
          <fgColor theme="0"/>
          <bgColor theme="0"/>
        </patternFill>
      </fill>
    </dxf>
    <dxf>
      <font>
        <color rgb="FFFF0000"/>
      </font>
      <fill>
        <patternFill patternType="solid">
          <fgColor theme="0"/>
          <bgColor theme="0"/>
        </patternFill>
      </fill>
    </dxf>
    <dxf>
      <font>
        <color rgb="FFFF0000"/>
      </font>
      <fill>
        <patternFill patternType="solid">
          <fgColor theme="0"/>
          <bgColor theme="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PivotStylePreset2_Accent1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10</xdr:row>
      <xdr:rowOff>133350</xdr:rowOff>
    </xdr:from>
    <xdr:ext cx="106680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5276850"/>
          <a:ext cx="1066800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31</xdr:row>
      <xdr:rowOff>133350</xdr:rowOff>
    </xdr:from>
    <xdr:ext cx="1066800" cy="676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15382875"/>
          <a:ext cx="1066800" cy="67627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536"/>
  <sheetViews>
    <sheetView showGridLines="0" tabSelected="1" topLeftCell="A60" workbookViewId="0">
      <selection activeCell="C41" sqref="C41"/>
    </sheetView>
  </sheetViews>
  <sheetFormatPr baseColWidth="10" defaultColWidth="14.42578125" defaultRowHeight="15" customHeight="1"/>
  <cols>
    <col min="1" max="1" width="11" customWidth="1"/>
    <col min="2" max="2" width="66.42578125" customWidth="1"/>
    <col min="3" max="3" width="19.85546875" customWidth="1"/>
    <col min="4" max="4" width="19" customWidth="1"/>
    <col min="5" max="5" width="24.7109375" customWidth="1"/>
    <col min="6" max="6" width="8.140625" customWidth="1"/>
    <col min="7" max="25" width="17.7109375" customWidth="1"/>
  </cols>
  <sheetData>
    <row r="1" spans="1:25" ht="18.75" customHeight="1" thickBot="1">
      <c r="A1" s="14" t="s">
        <v>0</v>
      </c>
      <c r="B1" s="15" t="s">
        <v>1</v>
      </c>
      <c r="C1" s="16" t="s">
        <v>2</v>
      </c>
      <c r="D1" s="17" t="s">
        <v>3</v>
      </c>
      <c r="E1" s="18" t="s">
        <v>4</v>
      </c>
    </row>
    <row r="2" spans="1:25" ht="14.25" customHeight="1" thickBot="1">
      <c r="A2" s="19"/>
      <c r="B2" s="19"/>
      <c r="C2" s="19"/>
      <c r="D2" s="19"/>
      <c r="E2" s="19"/>
      <c r="Y2" s="68"/>
    </row>
    <row r="3" spans="1:25" ht="43.5" customHeight="1" thickBot="1">
      <c r="A3" s="20" t="str">
        <f>IF(E1505&gt;0,9999,"")</f>
        <v/>
      </c>
      <c r="B3" s="21" t="s">
        <v>5</v>
      </c>
      <c r="C3" s="22" t="s">
        <v>6</v>
      </c>
      <c r="D3" s="23" t="s">
        <v>1253</v>
      </c>
      <c r="E3" s="24"/>
      <c r="Y3" s="68"/>
    </row>
    <row r="4" spans="1:25" ht="6.75" customHeight="1" thickBot="1">
      <c r="A4" s="19"/>
      <c r="B4" s="19"/>
      <c r="C4" s="19"/>
      <c r="D4" s="19"/>
      <c r="E4" s="19"/>
      <c r="Y4" s="68"/>
    </row>
    <row r="5" spans="1:25" ht="27" customHeight="1" thickTop="1">
      <c r="A5" s="20"/>
      <c r="B5" s="25"/>
      <c r="C5" s="26" t="s">
        <v>7</v>
      </c>
      <c r="D5" s="26"/>
      <c r="E5" s="27"/>
      <c r="Y5" s="68"/>
    </row>
    <row r="6" spans="1:25" ht="27" customHeight="1" thickBot="1">
      <c r="A6" s="19"/>
      <c r="B6" s="28"/>
      <c r="C6" s="29" t="s">
        <v>8</v>
      </c>
      <c r="D6" s="29"/>
      <c r="E6" s="30"/>
      <c r="Y6" s="68"/>
    </row>
    <row r="7" spans="1:25" ht="6" customHeight="1" thickTop="1" thickBot="1">
      <c r="A7" s="19"/>
      <c r="B7" s="19"/>
      <c r="C7" s="19"/>
      <c r="D7" s="19"/>
      <c r="E7" s="19"/>
      <c r="Y7" s="68"/>
    </row>
    <row r="8" spans="1:25" ht="27" customHeight="1" thickTop="1" thickBot="1">
      <c r="A8" s="19"/>
      <c r="B8" s="31" t="s">
        <v>9</v>
      </c>
      <c r="C8" s="32"/>
      <c r="D8" s="33"/>
      <c r="E8" s="34"/>
      <c r="Y8" s="68"/>
    </row>
    <row r="9" spans="1:25" ht="27" customHeight="1" thickTop="1" thickBot="1">
      <c r="A9" s="35">
        <v>9999</v>
      </c>
      <c r="B9" s="36" t="s">
        <v>10</v>
      </c>
      <c r="C9" s="37" t="s">
        <v>11</v>
      </c>
      <c r="D9" s="38"/>
      <c r="E9" s="39"/>
    </row>
    <row r="10" spans="1:25" ht="18.75" customHeight="1">
      <c r="A10" s="35">
        <v>9999</v>
      </c>
      <c r="B10" s="40" t="s">
        <v>12</v>
      </c>
      <c r="C10" s="166"/>
      <c r="D10" s="167"/>
      <c r="E10" s="168"/>
    </row>
    <row r="11" spans="1:25" ht="18.75" customHeight="1" thickBot="1">
      <c r="A11" s="35">
        <v>9999</v>
      </c>
      <c r="B11" s="41" t="s">
        <v>13</v>
      </c>
      <c r="C11" s="169"/>
      <c r="D11" s="170"/>
      <c r="E11" s="171"/>
    </row>
    <row r="12" spans="1:25" ht="18.75" customHeight="1">
      <c r="A12" s="35" t="str">
        <f t="shared" ref="A12:A14" si="0">IF(C12&lt;&gt;"",9999,"")</f>
        <v/>
      </c>
      <c r="B12" s="135" t="str">
        <f>IF(C12&lt;&gt;"",IF(OR(C13&lt;&gt;"",C14&lt;&gt;""),"Sólo puede marcar 1 condición de IVA","Condición frente al IVA:"),"")</f>
        <v/>
      </c>
      <c r="C12" s="126"/>
      <c r="D12" s="172" t="str">
        <f>IF(AND(C12="",C13="",C14=""),"Responsable Inscripto",IF(C12&lt;&gt;"",IF(OR(C13&lt;&gt;"",C14&lt;&gt;""),"Marcó más de 1 opción de IVA","Responsable Inscripto"),""))</f>
        <v>Responsable Inscripto</v>
      </c>
      <c r="E12" s="173"/>
    </row>
    <row r="13" spans="1:25" ht="18.75" customHeight="1">
      <c r="A13" s="35" t="str">
        <f t="shared" si="0"/>
        <v/>
      </c>
      <c r="B13" s="136" t="str">
        <f>IF(C13&lt;&gt;"",IF(OR(C12&lt;&gt;"",C14&lt;&gt;""),"Sólo puede marcar 1 condición de IVA","Condición frente al IVA:"),IF(AND(C13="",C12="",C14=""),"Marque con una «X» su condicion frente al IVA:",""))</f>
        <v>Marque con una «X» su condicion frente al IVA:</v>
      </c>
      <c r="C13" s="127"/>
      <c r="D13" s="174" t="str">
        <f>IF(AND(C12="",C13="",C14=""),"Monotributista",IF(C13&lt;&gt;"",IF(OR(C14&lt;&gt;"",C12&lt;&gt;""),"Marcó más de 1 opción de IVA","Monotributista"),""))</f>
        <v>Monotributista</v>
      </c>
      <c r="E13" s="175"/>
    </row>
    <row r="14" spans="1:25" ht="18.75" customHeight="1" thickBot="1">
      <c r="A14" s="35" t="str">
        <f t="shared" si="0"/>
        <v/>
      </c>
      <c r="B14" s="137" t="s">
        <v>14</v>
      </c>
      <c r="C14" s="128"/>
      <c r="D14" s="176" t="str">
        <f>IF(AND(C12="",C13="",C14=""),"Consumidor final",IF(C14&lt;&gt;"",IF(OR(C13&lt;&gt;"",C12&lt;&gt;""),"Marcó más de 1 opción de IVA.","Consumidor final"),""))</f>
        <v>Consumidor final</v>
      </c>
      <c r="E14" s="177"/>
    </row>
    <row r="15" spans="1:25" ht="18.75" customHeight="1">
      <c r="A15" s="42">
        <v>9999</v>
      </c>
      <c r="B15" s="43" t="s">
        <v>15</v>
      </c>
      <c r="C15" s="178"/>
      <c r="D15" s="167"/>
      <c r="E15" s="168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1:25" ht="18.75" customHeight="1">
      <c r="A16" s="42">
        <v>9999</v>
      </c>
      <c r="B16" s="40" t="s">
        <v>16</v>
      </c>
      <c r="C16" s="179"/>
      <c r="D16" s="180"/>
      <c r="E16" s="181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5" ht="18.75" customHeight="1">
      <c r="A17" s="42">
        <v>9999</v>
      </c>
      <c r="B17" s="40" t="s">
        <v>17</v>
      </c>
      <c r="C17" s="179"/>
      <c r="D17" s="180"/>
      <c r="E17" s="181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1:25" ht="18.75" customHeight="1">
      <c r="A18" s="42">
        <v>9999</v>
      </c>
      <c r="B18" s="40" t="s">
        <v>18</v>
      </c>
      <c r="C18" s="182"/>
      <c r="D18" s="180"/>
      <c r="E18" s="181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5" ht="18.75" customHeight="1" thickBot="1">
      <c r="A19" s="42">
        <v>9999</v>
      </c>
      <c r="B19" s="40" t="s">
        <v>19</v>
      </c>
      <c r="C19" s="179"/>
      <c r="D19" s="180"/>
      <c r="E19" s="181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5" ht="18.75" customHeight="1">
      <c r="A20" s="35" t="str">
        <f t="shared" ref="A20:A22" si="1">IF(C20&lt;&gt;"",9999,"")</f>
        <v/>
      </c>
      <c r="B20" s="132" t="str">
        <f>IF(C20&lt;&gt;"",IF(OR(C21&lt;&gt;"",C22&lt;&gt;""),"Sólo puede marcar 1 opción de envío","Opción de envío elegida:"),"")</f>
        <v/>
      </c>
      <c r="C20" s="129"/>
      <c r="D20" s="192" t="str">
        <f>IF(AND(C20="",C21="",C22=""),"ENVÍO A DOMICILIO",IF(C20&lt;&gt;"",IF(OR(C21&lt;&gt;"",C22&lt;&gt;""),"Elija sólo una opción de envío.","ENVÍO A DOMICILIO"),""))</f>
        <v>ENVÍO A DOMICILIO</v>
      </c>
      <c r="E20" s="193"/>
    </row>
    <row r="21" spans="1:25" ht="18.75" customHeight="1">
      <c r="A21" s="35" t="str">
        <f t="shared" si="1"/>
        <v/>
      </c>
      <c r="B21" s="133" t="str">
        <f>IF(C21&lt;&gt;"",IF(OR(C20&lt;&gt;"",C22&lt;&gt;""),"Sólo puede marcar 1 opción de envío","Opción de envío elegida:"),IF(AND(C21="",C20="",C22=""),"Elija su opción de envío para este pedido:",""))</f>
        <v>Elija su opción de envío para este pedido:</v>
      </c>
      <c r="C21" s="130"/>
      <c r="D21" s="194" t="str">
        <f>IF(AND(C20="",C21="",C22=""),"RETIRO EN SUCURSAL",IF(C21&lt;&gt;"",IF(OR(C22&lt;&gt;"",C20&lt;&gt;""),"Elija sólo una opción de envío.","RETIRO EN SUCURSAL"),""))</f>
        <v>RETIRO EN SUCURSAL</v>
      </c>
      <c r="E21" s="195"/>
    </row>
    <row r="22" spans="1:25" ht="18.75" customHeight="1" thickBot="1">
      <c r="A22" s="35" t="str">
        <f t="shared" si="1"/>
        <v/>
      </c>
      <c r="B22" s="134" t="str">
        <f>IF(C22&lt;&gt;"",IF(OR(C21&lt;&gt;"",C20&lt;&gt;""),"Sólo puede marcar 1 opción de envío","Opción de envío elegida:"),"")</f>
        <v/>
      </c>
      <c r="C22" s="131"/>
      <c r="D22" s="196" t="str">
        <f>IF(AND(C20="",C21="",C22=""),"RETIRO EN LOCAL DE AROMAS",IF(C22&lt;&gt;"",IF(OR(C21&lt;&gt;"",C20&lt;&gt;""),"Elija sólo una opción de envío.","RETIRO EN LOCAL DE AROMAS"),""))</f>
        <v>RETIRO EN LOCAL DE AROMAS</v>
      </c>
      <c r="E22" s="197"/>
    </row>
    <row r="23" spans="1:25" ht="18.75" customHeight="1" thickBot="1">
      <c r="A23" s="42">
        <v>9999</v>
      </c>
      <c r="B23" s="40" t="s">
        <v>20</v>
      </c>
      <c r="C23" s="198"/>
      <c r="D23" s="170"/>
      <c r="E23" s="171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</row>
    <row r="24" spans="1:25" ht="18.75" customHeight="1" thickBot="1">
      <c r="A24" s="42"/>
      <c r="B24" s="45"/>
      <c r="C24" s="46"/>
      <c r="D24" s="46"/>
      <c r="E24" s="46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</row>
    <row r="25" spans="1:25" ht="27" customHeight="1" thickBot="1">
      <c r="A25" s="19"/>
      <c r="B25" s="47" t="s">
        <v>21</v>
      </c>
      <c r="C25" s="48"/>
      <c r="D25" s="49"/>
      <c r="E25" s="50"/>
      <c r="F25" s="51"/>
      <c r="Y25" s="68"/>
    </row>
    <row r="26" spans="1:25" ht="24" customHeight="1" thickBot="1">
      <c r="A26" s="52"/>
      <c r="B26" s="53"/>
      <c r="C26" s="54"/>
      <c r="D26" s="55"/>
      <c r="E26" s="19"/>
      <c r="F26" s="51"/>
    </row>
    <row r="27" spans="1:25" ht="21.75" customHeight="1" thickBot="1">
      <c r="A27" s="56" t="str">
        <f>IF(SUM(A29:A86)=0,"",9999)</f>
        <v/>
      </c>
      <c r="B27" s="57" t="s">
        <v>22</v>
      </c>
      <c r="C27" s="54"/>
      <c r="D27" s="58"/>
      <c r="E27" s="59"/>
      <c r="F27" s="51"/>
    </row>
    <row r="28" spans="1:25" ht="21" customHeight="1">
      <c r="A28" s="60"/>
      <c r="B28" s="61"/>
      <c r="C28" s="54"/>
      <c r="D28" s="55"/>
      <c r="E28" s="62"/>
      <c r="F28" s="51"/>
    </row>
    <row r="29" spans="1:25" ht="18.75" customHeight="1">
      <c r="A29" s="138"/>
      <c r="B29" s="63" t="s">
        <v>891</v>
      </c>
      <c r="C29" s="64">
        <v>2500</v>
      </c>
      <c r="D29" s="65" t="s">
        <v>23</v>
      </c>
      <c r="E29" s="142">
        <f>+C29*A29</f>
        <v>0</v>
      </c>
      <c r="F29" s="51"/>
    </row>
    <row r="30" spans="1:25" ht="18.75" customHeight="1">
      <c r="A30" s="138"/>
      <c r="B30" s="63" t="s">
        <v>892</v>
      </c>
      <c r="C30" s="64">
        <v>2600</v>
      </c>
      <c r="D30" s="65" t="s">
        <v>23</v>
      </c>
      <c r="E30" s="142">
        <f>+C30*A30</f>
        <v>0</v>
      </c>
      <c r="F30" s="51"/>
    </row>
    <row r="31" spans="1:25" ht="21" customHeight="1">
      <c r="A31" s="138"/>
      <c r="B31" s="63" t="s">
        <v>893</v>
      </c>
      <c r="C31" s="64">
        <v>2600</v>
      </c>
      <c r="D31" s="65" t="s">
        <v>24</v>
      </c>
      <c r="E31" s="142">
        <f>+C31*A31</f>
        <v>0</v>
      </c>
      <c r="F31" s="51"/>
    </row>
    <row r="32" spans="1:25" ht="21" customHeight="1">
      <c r="A32" s="138"/>
      <c r="B32" s="63" t="s">
        <v>894</v>
      </c>
      <c r="C32" s="64">
        <v>2500</v>
      </c>
      <c r="D32" s="65" t="s">
        <v>23</v>
      </c>
      <c r="E32" s="142">
        <f>+C32*A32</f>
        <v>0</v>
      </c>
      <c r="F32" s="51"/>
    </row>
    <row r="33" spans="1:6" ht="21" customHeight="1">
      <c r="A33" s="138"/>
      <c r="B33" s="63" t="s">
        <v>895</v>
      </c>
      <c r="C33" s="64">
        <v>2500</v>
      </c>
      <c r="D33" s="65" t="s">
        <v>24</v>
      </c>
      <c r="E33" s="142">
        <f>+C33*A33</f>
        <v>0</v>
      </c>
      <c r="F33" s="51"/>
    </row>
    <row r="34" spans="1:6" ht="21" customHeight="1">
      <c r="A34" s="138"/>
      <c r="B34" s="63" t="s">
        <v>896</v>
      </c>
      <c r="C34" s="64">
        <v>2600</v>
      </c>
      <c r="D34" s="65" t="s">
        <v>23</v>
      </c>
      <c r="E34" s="142">
        <f>+C34*A34</f>
        <v>0</v>
      </c>
      <c r="F34" s="51"/>
    </row>
    <row r="35" spans="1:6" ht="21" customHeight="1">
      <c r="A35" s="138"/>
      <c r="B35" s="63" t="s">
        <v>897</v>
      </c>
      <c r="C35" s="64">
        <v>2600</v>
      </c>
      <c r="D35" s="65" t="s">
        <v>24</v>
      </c>
      <c r="E35" s="142">
        <f>+C35*A35</f>
        <v>0</v>
      </c>
      <c r="F35" s="51"/>
    </row>
    <row r="36" spans="1:6" ht="21" customHeight="1">
      <c r="A36" s="138"/>
      <c r="B36" s="63" t="s">
        <v>898</v>
      </c>
      <c r="C36" s="64">
        <v>2500</v>
      </c>
      <c r="D36" s="65" t="s">
        <v>25</v>
      </c>
      <c r="E36" s="142">
        <f>+C36*A36</f>
        <v>0</v>
      </c>
      <c r="F36" s="51"/>
    </row>
    <row r="37" spans="1:6" ht="21" customHeight="1">
      <c r="A37" s="138"/>
      <c r="B37" s="63" t="s">
        <v>899</v>
      </c>
      <c r="C37" s="64">
        <v>3600</v>
      </c>
      <c r="D37" s="67" t="s">
        <v>26</v>
      </c>
      <c r="E37" s="142">
        <f>+C37*A37</f>
        <v>0</v>
      </c>
    </row>
    <row r="38" spans="1:6" ht="21" customHeight="1">
      <c r="A38" s="138"/>
      <c r="B38" s="63" t="s">
        <v>27</v>
      </c>
      <c r="C38" s="64">
        <v>6100</v>
      </c>
      <c r="D38" s="65" t="s">
        <v>28</v>
      </c>
      <c r="E38" s="142">
        <f>+C38*A38</f>
        <v>0</v>
      </c>
    </row>
    <row r="39" spans="1:6" ht="21" customHeight="1">
      <c r="A39" s="138"/>
      <c r="B39" s="63" t="s">
        <v>29</v>
      </c>
      <c r="C39" s="64">
        <v>30</v>
      </c>
      <c r="D39" s="65" t="s">
        <v>30</v>
      </c>
      <c r="E39" s="142">
        <f>+C39*A39</f>
        <v>0</v>
      </c>
    </row>
    <row r="40" spans="1:6" ht="21" customHeight="1">
      <c r="A40" s="138"/>
      <c r="B40" s="63" t="s">
        <v>31</v>
      </c>
      <c r="C40" s="64">
        <v>30000</v>
      </c>
      <c r="D40" s="65" t="s">
        <v>32</v>
      </c>
      <c r="E40" s="142">
        <f>+C40*A40</f>
        <v>0</v>
      </c>
    </row>
    <row r="41" spans="1:6" ht="21" customHeight="1">
      <c r="A41" s="138"/>
      <c r="B41" s="63" t="s">
        <v>33</v>
      </c>
      <c r="C41" s="64">
        <v>1300</v>
      </c>
      <c r="D41" s="65" t="s">
        <v>34</v>
      </c>
      <c r="E41" s="142">
        <f>+C41*A41</f>
        <v>0</v>
      </c>
    </row>
    <row r="42" spans="1:6" ht="21" customHeight="1">
      <c r="A42" s="138"/>
      <c r="B42" s="63" t="s">
        <v>35</v>
      </c>
      <c r="C42" s="64">
        <v>4100</v>
      </c>
      <c r="D42" s="65" t="s">
        <v>36</v>
      </c>
      <c r="E42" s="142">
        <f>+C42*A42</f>
        <v>0</v>
      </c>
    </row>
    <row r="43" spans="1:6" ht="21" customHeight="1">
      <c r="A43" s="138"/>
      <c r="B43" s="63" t="s">
        <v>1345</v>
      </c>
      <c r="C43" s="64">
        <v>2300</v>
      </c>
      <c r="D43" s="65" t="s">
        <v>30</v>
      </c>
      <c r="E43" s="142">
        <f>+C43*A43</f>
        <v>0</v>
      </c>
    </row>
    <row r="44" spans="1:6" ht="21" customHeight="1">
      <c r="A44" s="138"/>
      <c r="B44" s="63" t="s">
        <v>1346</v>
      </c>
      <c r="C44" s="64">
        <v>3000</v>
      </c>
      <c r="D44" s="65" t="s">
        <v>38</v>
      </c>
      <c r="E44" s="142">
        <f>+C44*A44</f>
        <v>0</v>
      </c>
    </row>
    <row r="45" spans="1:6" ht="21" customHeight="1">
      <c r="A45" s="138"/>
      <c r="B45" s="63" t="s">
        <v>1347</v>
      </c>
      <c r="C45" s="64">
        <v>22500</v>
      </c>
      <c r="D45" s="65" t="s">
        <v>39</v>
      </c>
      <c r="E45" s="142">
        <f>+C45*A45</f>
        <v>0</v>
      </c>
    </row>
    <row r="46" spans="1:6" ht="21" customHeight="1">
      <c r="A46" s="138"/>
      <c r="B46" s="63" t="s">
        <v>1348</v>
      </c>
      <c r="C46" s="64">
        <v>2600</v>
      </c>
      <c r="D46" s="65" t="s">
        <v>30</v>
      </c>
      <c r="E46" s="142">
        <f>+C46*A46</f>
        <v>0</v>
      </c>
    </row>
    <row r="47" spans="1:6" ht="21" customHeight="1">
      <c r="A47" s="138"/>
      <c r="B47" s="63" t="s">
        <v>1349</v>
      </c>
      <c r="C47" s="64">
        <v>2600</v>
      </c>
      <c r="D47" s="65" t="s">
        <v>30</v>
      </c>
      <c r="E47" s="142">
        <f>+C47*A47</f>
        <v>0</v>
      </c>
    </row>
    <row r="48" spans="1:6" ht="21" customHeight="1">
      <c r="A48" s="138"/>
      <c r="B48" s="63" t="s">
        <v>1350</v>
      </c>
      <c r="C48" s="64">
        <v>3000</v>
      </c>
      <c r="D48" s="65" t="s">
        <v>30</v>
      </c>
      <c r="E48" s="142">
        <f>+C48*A48</f>
        <v>0</v>
      </c>
    </row>
    <row r="49" spans="1:5" ht="21" customHeight="1">
      <c r="A49" s="138"/>
      <c r="B49" s="63" t="s">
        <v>1351</v>
      </c>
      <c r="C49" s="64">
        <v>5100</v>
      </c>
      <c r="D49" s="65" t="s">
        <v>24</v>
      </c>
      <c r="E49" s="142">
        <f>+C49*A49</f>
        <v>0</v>
      </c>
    </row>
    <row r="50" spans="1:5" ht="21" customHeight="1">
      <c r="A50" s="138"/>
      <c r="B50" s="63" t="s">
        <v>1352</v>
      </c>
      <c r="C50" s="64">
        <v>2600</v>
      </c>
      <c r="D50" s="65" t="s">
        <v>23</v>
      </c>
      <c r="E50" s="142">
        <f>+C50*A50</f>
        <v>0</v>
      </c>
    </row>
    <row r="51" spans="1:5" ht="21" customHeight="1">
      <c r="A51" s="138"/>
      <c r="B51" s="63" t="s">
        <v>1353</v>
      </c>
      <c r="C51" s="64">
        <v>1900</v>
      </c>
      <c r="D51" s="65" t="s">
        <v>30</v>
      </c>
      <c r="E51" s="142">
        <f>+C51*A51</f>
        <v>0</v>
      </c>
    </row>
    <row r="52" spans="1:5" ht="21" customHeight="1">
      <c r="A52" s="138"/>
      <c r="B52" s="63" t="s">
        <v>1354</v>
      </c>
      <c r="C52" s="64">
        <v>1600</v>
      </c>
      <c r="D52" s="65" t="s">
        <v>40</v>
      </c>
      <c r="E52" s="142">
        <f>+C52*A52</f>
        <v>0</v>
      </c>
    </row>
    <row r="53" spans="1:5" ht="21" customHeight="1">
      <c r="A53" s="138"/>
      <c r="B53" s="63" t="s">
        <v>1355</v>
      </c>
      <c r="C53" s="64">
        <v>1600</v>
      </c>
      <c r="D53" s="65" t="s">
        <v>40</v>
      </c>
      <c r="E53" s="142">
        <f>+C53*A53</f>
        <v>0</v>
      </c>
    </row>
    <row r="54" spans="1:5" ht="21" customHeight="1">
      <c r="A54" s="138"/>
      <c r="B54" s="63" t="s">
        <v>1356</v>
      </c>
      <c r="C54" s="64">
        <v>4000</v>
      </c>
      <c r="D54" s="65" t="s">
        <v>41</v>
      </c>
      <c r="E54" s="142">
        <f>+C54*A54</f>
        <v>0</v>
      </c>
    </row>
    <row r="55" spans="1:5" ht="21" customHeight="1">
      <c r="A55" s="138"/>
      <c r="B55" s="63" t="s">
        <v>1357</v>
      </c>
      <c r="C55" s="64">
        <v>4500</v>
      </c>
      <c r="D55" s="65" t="s">
        <v>42</v>
      </c>
      <c r="E55" s="142">
        <f>+C55*A55</f>
        <v>0</v>
      </c>
    </row>
    <row r="56" spans="1:5" ht="21" customHeight="1">
      <c r="A56" s="138"/>
      <c r="B56" s="63" t="s">
        <v>1358</v>
      </c>
      <c r="C56" s="64">
        <v>600</v>
      </c>
      <c r="D56" s="65" t="s">
        <v>43</v>
      </c>
      <c r="E56" s="142">
        <f>+C56*A56</f>
        <v>0</v>
      </c>
    </row>
    <row r="57" spans="1:5" ht="21" customHeight="1">
      <c r="A57" s="138"/>
      <c r="B57" s="63" t="s">
        <v>1359</v>
      </c>
      <c r="C57" s="64">
        <v>2500</v>
      </c>
      <c r="D57" s="65" t="s">
        <v>23</v>
      </c>
      <c r="E57" s="142">
        <f>+C57*A57</f>
        <v>0</v>
      </c>
    </row>
    <row r="58" spans="1:5" ht="21" customHeight="1">
      <c r="A58" s="138"/>
      <c r="B58" s="63" t="s">
        <v>1360</v>
      </c>
      <c r="C58" s="64">
        <v>2300</v>
      </c>
      <c r="D58" s="65" t="s">
        <v>44</v>
      </c>
      <c r="E58" s="142">
        <f>+C58*A58</f>
        <v>0</v>
      </c>
    </row>
    <row r="59" spans="1:5" ht="21" customHeight="1">
      <c r="A59" s="138"/>
      <c r="B59" s="63" t="s">
        <v>1361</v>
      </c>
      <c r="C59" s="64">
        <v>10000</v>
      </c>
      <c r="D59" s="65"/>
      <c r="E59" s="142">
        <f>+C59*A59</f>
        <v>0</v>
      </c>
    </row>
    <row r="60" spans="1:5" ht="21" customHeight="1">
      <c r="A60" s="138"/>
      <c r="B60" s="63" t="s">
        <v>1362</v>
      </c>
      <c r="C60" s="64">
        <v>5000</v>
      </c>
      <c r="D60" s="65"/>
      <c r="E60" s="142">
        <f>+C60*A60</f>
        <v>0</v>
      </c>
    </row>
    <row r="61" spans="1:5" ht="21" customHeight="1">
      <c r="A61" s="138"/>
      <c r="B61" s="63" t="s">
        <v>1363</v>
      </c>
      <c r="C61" s="64">
        <v>2000</v>
      </c>
      <c r="D61" s="65"/>
      <c r="E61" s="142">
        <f>+C61*A61</f>
        <v>0</v>
      </c>
    </row>
    <row r="62" spans="1:5" ht="21" customHeight="1">
      <c r="A62" s="138"/>
      <c r="B62" s="63" t="s">
        <v>1364</v>
      </c>
      <c r="C62" s="64">
        <v>9500</v>
      </c>
      <c r="D62" s="65" t="s">
        <v>45</v>
      </c>
      <c r="E62" s="142">
        <f>+C62*A62</f>
        <v>0</v>
      </c>
    </row>
    <row r="63" spans="1:5" ht="21" customHeight="1">
      <c r="A63" s="138"/>
      <c r="B63" s="63" t="s">
        <v>1365</v>
      </c>
      <c r="C63" s="64">
        <v>3400</v>
      </c>
      <c r="D63" s="65" t="s">
        <v>45</v>
      </c>
      <c r="E63" s="142">
        <f>+C63*A63</f>
        <v>0</v>
      </c>
    </row>
    <row r="64" spans="1:5" ht="21" customHeight="1">
      <c r="A64" s="138"/>
      <c r="B64" s="63" t="s">
        <v>1366</v>
      </c>
      <c r="C64" s="64">
        <v>11500</v>
      </c>
      <c r="D64" s="65" t="s">
        <v>45</v>
      </c>
      <c r="E64" s="142">
        <f>+C64*A64</f>
        <v>0</v>
      </c>
    </row>
    <row r="65" spans="1:5" ht="21" customHeight="1">
      <c r="A65" s="138"/>
      <c r="B65" s="63" t="s">
        <v>1367</v>
      </c>
      <c r="C65" s="64">
        <v>1200</v>
      </c>
      <c r="D65" s="65" t="s">
        <v>45</v>
      </c>
      <c r="E65" s="142">
        <f>+C65*A65</f>
        <v>0</v>
      </c>
    </row>
    <row r="66" spans="1:5" ht="21" customHeight="1">
      <c r="A66" s="138"/>
      <c r="B66" s="63" t="s">
        <v>1368</v>
      </c>
      <c r="C66" s="64">
        <v>5500</v>
      </c>
      <c r="D66" s="65" t="s">
        <v>24</v>
      </c>
      <c r="E66" s="142">
        <f>+C66*A66</f>
        <v>0</v>
      </c>
    </row>
    <row r="67" spans="1:5" ht="21" customHeight="1">
      <c r="A67" s="138"/>
      <c r="B67" s="63" t="s">
        <v>1369</v>
      </c>
      <c r="C67" s="64">
        <v>800</v>
      </c>
      <c r="D67" s="65" t="s">
        <v>46</v>
      </c>
      <c r="E67" s="142">
        <f>+C67*A67</f>
        <v>0</v>
      </c>
    </row>
    <row r="68" spans="1:5" ht="21" customHeight="1">
      <c r="A68" s="138"/>
      <c r="B68" s="63" t="s">
        <v>1370</v>
      </c>
      <c r="C68" s="64">
        <v>1500</v>
      </c>
      <c r="D68" s="65"/>
      <c r="E68" s="142">
        <f>+C68*A68</f>
        <v>0</v>
      </c>
    </row>
    <row r="69" spans="1:5" ht="21" customHeight="1">
      <c r="A69" s="138"/>
      <c r="B69" s="63" t="s">
        <v>1371</v>
      </c>
      <c r="C69" s="64">
        <v>1000</v>
      </c>
      <c r="D69" s="65" t="s">
        <v>37</v>
      </c>
      <c r="E69" s="142">
        <f>+C69*A69</f>
        <v>0</v>
      </c>
    </row>
    <row r="70" spans="1:5" ht="21" customHeight="1">
      <c r="A70" s="138"/>
      <c r="B70" s="63" t="s">
        <v>1372</v>
      </c>
      <c r="C70" s="64">
        <v>1000</v>
      </c>
      <c r="D70" s="65" t="s">
        <v>37</v>
      </c>
      <c r="E70" s="142">
        <f>+C70*A70</f>
        <v>0</v>
      </c>
    </row>
    <row r="71" spans="1:5" ht="21" customHeight="1">
      <c r="A71" s="138"/>
      <c r="B71" s="63" t="s">
        <v>1373</v>
      </c>
      <c r="C71" s="64">
        <v>1000</v>
      </c>
      <c r="D71" s="65" t="s">
        <v>37</v>
      </c>
      <c r="E71" s="142">
        <f>+C71*A71</f>
        <v>0</v>
      </c>
    </row>
    <row r="72" spans="1:5" ht="21" customHeight="1">
      <c r="A72" s="138"/>
      <c r="B72" s="63" t="s">
        <v>1374</v>
      </c>
      <c r="C72" s="64">
        <v>3300</v>
      </c>
      <c r="D72" s="65"/>
      <c r="E72" s="142">
        <f>+C72*A72</f>
        <v>0</v>
      </c>
    </row>
    <row r="73" spans="1:5" ht="21" customHeight="1">
      <c r="A73" s="138"/>
      <c r="B73" s="63" t="s">
        <v>1375</v>
      </c>
      <c r="C73" s="64">
        <v>1900</v>
      </c>
      <c r="D73" s="65" t="s">
        <v>45</v>
      </c>
      <c r="E73" s="142">
        <f>+C73*A73</f>
        <v>0</v>
      </c>
    </row>
    <row r="74" spans="1:5" ht="21" customHeight="1">
      <c r="A74" s="138"/>
      <c r="B74" s="63" t="s">
        <v>1376</v>
      </c>
      <c r="C74" s="64">
        <v>4900</v>
      </c>
      <c r="D74" s="65" t="s">
        <v>45</v>
      </c>
      <c r="E74" s="142">
        <f>+C74*A74</f>
        <v>0</v>
      </c>
    </row>
    <row r="75" spans="1:5" ht="21" customHeight="1">
      <c r="A75" s="138"/>
      <c r="B75" s="63" t="s">
        <v>1377</v>
      </c>
      <c r="C75" s="64">
        <v>5200</v>
      </c>
      <c r="D75" s="65" t="s">
        <v>45</v>
      </c>
      <c r="E75" s="142">
        <f>+C75*A75</f>
        <v>0</v>
      </c>
    </row>
    <row r="76" spans="1:5" ht="21" customHeight="1">
      <c r="A76" s="138"/>
      <c r="B76" s="63" t="s">
        <v>1378</v>
      </c>
      <c r="C76" s="64">
        <v>6700</v>
      </c>
      <c r="D76" s="65" t="s">
        <v>45</v>
      </c>
      <c r="E76" s="142">
        <f>+C76*A76</f>
        <v>0</v>
      </c>
    </row>
    <row r="77" spans="1:5" ht="21" customHeight="1">
      <c r="A77" s="138"/>
      <c r="B77" s="63" t="s">
        <v>1379</v>
      </c>
      <c r="C77" s="64">
        <v>9500</v>
      </c>
      <c r="D77" s="65"/>
      <c r="E77" s="142">
        <f>+C77*A77</f>
        <v>0</v>
      </c>
    </row>
    <row r="78" spans="1:5" ht="21" customHeight="1">
      <c r="A78" s="138"/>
      <c r="B78" s="63" t="s">
        <v>1380</v>
      </c>
      <c r="C78" s="64">
        <v>600</v>
      </c>
      <c r="D78" s="65" t="s">
        <v>1326</v>
      </c>
      <c r="E78" s="142">
        <f>+C78*A78</f>
        <v>0</v>
      </c>
    </row>
    <row r="79" spans="1:5" ht="21" customHeight="1">
      <c r="A79" s="138"/>
      <c r="B79" s="69"/>
      <c r="C79" s="64"/>
      <c r="D79" s="65"/>
      <c r="E79" s="142">
        <f>+C79*A79</f>
        <v>0</v>
      </c>
    </row>
    <row r="80" spans="1:5" ht="21" customHeight="1">
      <c r="A80" s="138"/>
      <c r="B80" s="69"/>
      <c r="C80" s="64"/>
      <c r="D80" s="65"/>
      <c r="E80" s="142">
        <f>+C80*A80</f>
        <v>0</v>
      </c>
    </row>
    <row r="81" spans="1:5" ht="21" customHeight="1">
      <c r="A81" s="138"/>
      <c r="B81" s="69"/>
      <c r="C81" s="64"/>
      <c r="D81" s="65"/>
      <c r="E81" s="142">
        <f>+C81*A81</f>
        <v>0</v>
      </c>
    </row>
    <row r="82" spans="1:5" ht="21" customHeight="1">
      <c r="A82" s="138"/>
      <c r="B82" s="69"/>
      <c r="C82" s="64"/>
      <c r="D82" s="65"/>
      <c r="E82" s="142">
        <f>+C82*A82</f>
        <v>0</v>
      </c>
    </row>
    <row r="83" spans="1:5" ht="21" customHeight="1">
      <c r="A83" s="138"/>
      <c r="B83" s="69"/>
      <c r="C83" s="64"/>
      <c r="D83" s="65"/>
      <c r="E83" s="142">
        <f>+C83*A83</f>
        <v>0</v>
      </c>
    </row>
    <row r="84" spans="1:5" ht="21" customHeight="1">
      <c r="A84" s="138"/>
      <c r="B84" s="69"/>
      <c r="C84" s="64"/>
      <c r="D84" s="65"/>
      <c r="E84" s="142">
        <f>+C84*A84</f>
        <v>0</v>
      </c>
    </row>
    <row r="85" spans="1:5" ht="21" customHeight="1">
      <c r="A85" s="138"/>
      <c r="B85" s="69"/>
      <c r="C85" s="64"/>
      <c r="D85" s="65"/>
      <c r="E85" s="142">
        <f>+C85*A85</f>
        <v>0</v>
      </c>
    </row>
    <row r="86" spans="1:5" ht="21" customHeight="1">
      <c r="A86" s="138"/>
      <c r="B86" s="69"/>
      <c r="C86" s="64"/>
      <c r="D86" s="65"/>
      <c r="E86" s="142">
        <f>+C86*A86</f>
        <v>0</v>
      </c>
    </row>
    <row r="87" spans="1:5" ht="21" customHeight="1" thickBot="1">
      <c r="A87" s="70"/>
      <c r="B87" s="71"/>
      <c r="C87" s="72"/>
      <c r="D87" s="1"/>
      <c r="E87" s="73"/>
    </row>
    <row r="88" spans="1:5" ht="21" customHeight="1" thickBot="1">
      <c r="A88" s="74" t="str">
        <f>IF(SUM(A90:A220)=0,"",9999)</f>
        <v/>
      </c>
      <c r="B88" s="57" t="s">
        <v>47</v>
      </c>
      <c r="C88" s="72"/>
      <c r="D88" s="75"/>
      <c r="E88" s="73"/>
    </row>
    <row r="89" spans="1:5" ht="21" customHeight="1">
      <c r="A89" s="70"/>
      <c r="B89" s="71"/>
      <c r="C89" s="72"/>
      <c r="D89" s="1"/>
      <c r="E89" s="73"/>
    </row>
    <row r="90" spans="1:5" ht="21" customHeight="1">
      <c r="A90" s="138"/>
      <c r="B90" s="63" t="s">
        <v>900</v>
      </c>
      <c r="C90" s="64">
        <v>1500</v>
      </c>
      <c r="D90" s="65" t="s">
        <v>48</v>
      </c>
      <c r="E90" s="142">
        <f>+C90*A90</f>
        <v>0</v>
      </c>
    </row>
    <row r="91" spans="1:5" ht="21" customHeight="1">
      <c r="A91" s="138"/>
      <c r="B91" s="143" t="s">
        <v>901</v>
      </c>
      <c r="C91" s="64">
        <v>2000</v>
      </c>
      <c r="D91" s="65" t="s">
        <v>49</v>
      </c>
      <c r="E91" s="142">
        <f>+C91*A91</f>
        <v>0</v>
      </c>
    </row>
    <row r="92" spans="1:5" ht="21" customHeight="1">
      <c r="A92" s="138"/>
      <c r="B92" s="63" t="s">
        <v>902</v>
      </c>
      <c r="C92" s="64">
        <v>2500</v>
      </c>
      <c r="D92" s="65" t="s">
        <v>50</v>
      </c>
      <c r="E92" s="142">
        <f>+C92*A92</f>
        <v>0</v>
      </c>
    </row>
    <row r="93" spans="1:5" ht="21" customHeight="1">
      <c r="A93" s="138"/>
      <c r="B93" s="63" t="s">
        <v>903</v>
      </c>
      <c r="C93" s="64">
        <v>2500</v>
      </c>
      <c r="D93" s="65" t="s">
        <v>51</v>
      </c>
      <c r="E93" s="142">
        <f>+C93*A93</f>
        <v>0</v>
      </c>
    </row>
    <row r="94" spans="1:5" ht="21" customHeight="1">
      <c r="A94" s="138"/>
      <c r="B94" s="63" t="s">
        <v>904</v>
      </c>
      <c r="C94" s="64">
        <v>2500</v>
      </c>
      <c r="D94" s="65" t="s">
        <v>51</v>
      </c>
      <c r="E94" s="142">
        <f>+C94*A94</f>
        <v>0</v>
      </c>
    </row>
    <row r="95" spans="1:5" ht="21" customHeight="1">
      <c r="A95" s="138"/>
      <c r="B95" s="63" t="s">
        <v>905</v>
      </c>
      <c r="C95" s="64">
        <v>2000</v>
      </c>
      <c r="D95" s="65" t="s">
        <v>52</v>
      </c>
      <c r="E95" s="142">
        <f>+C95*A95</f>
        <v>0</v>
      </c>
    </row>
    <row r="96" spans="1:5" ht="21" customHeight="1">
      <c r="A96" s="138"/>
      <c r="B96" s="63" t="s">
        <v>906</v>
      </c>
      <c r="C96" s="64">
        <v>2000</v>
      </c>
      <c r="D96" s="65" t="s">
        <v>53</v>
      </c>
      <c r="E96" s="142">
        <f>+C96*A96</f>
        <v>0</v>
      </c>
    </row>
    <row r="97" spans="1:5" ht="21" customHeight="1">
      <c r="A97" s="138"/>
      <c r="B97" s="63" t="s">
        <v>907</v>
      </c>
      <c r="C97" s="64">
        <v>2000</v>
      </c>
      <c r="D97" s="65" t="s">
        <v>54</v>
      </c>
      <c r="E97" s="142">
        <f>+C97*A97</f>
        <v>0</v>
      </c>
    </row>
    <row r="98" spans="1:5" ht="21" customHeight="1">
      <c r="A98" s="138"/>
      <c r="B98" s="63" t="s">
        <v>908</v>
      </c>
      <c r="C98" s="64">
        <v>2500</v>
      </c>
      <c r="D98" s="65" t="s">
        <v>55</v>
      </c>
      <c r="E98" s="142">
        <f>+C98*A98</f>
        <v>0</v>
      </c>
    </row>
    <row r="99" spans="1:5" ht="21" customHeight="1">
      <c r="A99" s="138"/>
      <c r="B99" s="63" t="s">
        <v>56</v>
      </c>
      <c r="C99" s="64">
        <v>2000</v>
      </c>
      <c r="D99" s="65" t="s">
        <v>57</v>
      </c>
      <c r="E99" s="142">
        <f>+C99*A99</f>
        <v>0</v>
      </c>
    </row>
    <row r="100" spans="1:5" ht="21" customHeight="1">
      <c r="A100" s="138"/>
      <c r="B100" s="63" t="s">
        <v>58</v>
      </c>
      <c r="C100" s="64">
        <v>2000</v>
      </c>
      <c r="D100" s="65" t="s">
        <v>53</v>
      </c>
      <c r="E100" s="142">
        <f>+C100*A100</f>
        <v>0</v>
      </c>
    </row>
    <row r="101" spans="1:5" ht="21" customHeight="1">
      <c r="A101" s="138"/>
      <c r="B101" s="63" t="s">
        <v>59</v>
      </c>
      <c r="C101" s="64">
        <v>2000</v>
      </c>
      <c r="D101" s="65" t="s">
        <v>51</v>
      </c>
      <c r="E101" s="142">
        <f>+C101*A101</f>
        <v>0</v>
      </c>
    </row>
    <row r="102" spans="1:5" ht="21" customHeight="1">
      <c r="A102" s="138"/>
      <c r="B102" s="63" t="s">
        <v>60</v>
      </c>
      <c r="C102" s="64">
        <v>2500</v>
      </c>
      <c r="D102" s="65" t="s">
        <v>61</v>
      </c>
      <c r="E102" s="142">
        <f>+C102*A102</f>
        <v>0</v>
      </c>
    </row>
    <row r="103" spans="1:5" ht="21" customHeight="1">
      <c r="A103" s="138"/>
      <c r="B103" s="63" t="s">
        <v>62</v>
      </c>
      <c r="C103" s="64">
        <v>2000</v>
      </c>
      <c r="D103" s="65" t="s">
        <v>63</v>
      </c>
      <c r="E103" s="142">
        <f>+C103*A103</f>
        <v>0</v>
      </c>
    </row>
    <row r="104" spans="1:5" ht="21" customHeight="1">
      <c r="A104" s="138"/>
      <c r="B104" s="63" t="s">
        <v>64</v>
      </c>
      <c r="C104" s="64">
        <v>2500</v>
      </c>
      <c r="D104" s="65" t="s">
        <v>65</v>
      </c>
      <c r="E104" s="142">
        <f>+C104*A104</f>
        <v>0</v>
      </c>
    </row>
    <row r="105" spans="1:5" ht="21" customHeight="1">
      <c r="A105" s="138"/>
      <c r="B105" s="63" t="s">
        <v>66</v>
      </c>
      <c r="C105" s="64">
        <v>2000</v>
      </c>
      <c r="D105" s="65" t="s">
        <v>67</v>
      </c>
      <c r="E105" s="142">
        <f>+C105*A105</f>
        <v>0</v>
      </c>
    </row>
    <row r="106" spans="1:5" ht="21" customHeight="1">
      <c r="A106" s="138"/>
      <c r="B106" s="63" t="s">
        <v>68</v>
      </c>
      <c r="C106" s="64">
        <v>3000</v>
      </c>
      <c r="D106" s="65" t="s">
        <v>61</v>
      </c>
      <c r="E106" s="142">
        <f>+C106*A106</f>
        <v>0</v>
      </c>
    </row>
    <row r="107" spans="1:5" ht="21" customHeight="1">
      <c r="A107" s="138"/>
      <c r="B107" s="63" t="s">
        <v>69</v>
      </c>
      <c r="C107" s="64">
        <v>800</v>
      </c>
      <c r="D107" s="65" t="s">
        <v>70</v>
      </c>
      <c r="E107" s="142">
        <f>+C107*A107</f>
        <v>0</v>
      </c>
    </row>
    <row r="108" spans="1:5" ht="21" customHeight="1">
      <c r="A108" s="138"/>
      <c r="B108" s="63" t="s">
        <v>71</v>
      </c>
      <c r="C108" s="64">
        <v>1500</v>
      </c>
      <c r="D108" s="65" t="s">
        <v>34</v>
      </c>
      <c r="E108" s="142">
        <f>+C108*A108</f>
        <v>0</v>
      </c>
    </row>
    <row r="109" spans="1:5" ht="21" customHeight="1">
      <c r="A109" s="138"/>
      <c r="B109" s="63" t="s">
        <v>72</v>
      </c>
      <c r="C109" s="64">
        <v>500</v>
      </c>
      <c r="D109" s="65" t="s">
        <v>73</v>
      </c>
      <c r="E109" s="142">
        <f>+C109*A109</f>
        <v>0</v>
      </c>
    </row>
    <row r="110" spans="1:5" ht="21" customHeight="1">
      <c r="A110" s="138"/>
      <c r="B110" s="63" t="s">
        <v>74</v>
      </c>
      <c r="C110" s="64">
        <v>750</v>
      </c>
      <c r="D110" s="65" t="s">
        <v>75</v>
      </c>
      <c r="E110" s="142">
        <f>+C110*A110</f>
        <v>0</v>
      </c>
    </row>
    <row r="111" spans="1:5" ht="21" customHeight="1">
      <c r="A111" s="138"/>
      <c r="B111" s="63" t="s">
        <v>76</v>
      </c>
      <c r="C111" s="64">
        <v>900</v>
      </c>
      <c r="D111" s="65" t="s">
        <v>77</v>
      </c>
      <c r="E111" s="142">
        <f>+C111*A111</f>
        <v>0</v>
      </c>
    </row>
    <row r="112" spans="1:5" ht="21" customHeight="1">
      <c r="A112" s="138"/>
      <c r="B112" s="63" t="s">
        <v>78</v>
      </c>
      <c r="C112" s="64">
        <v>1300</v>
      </c>
      <c r="D112" s="65" t="s">
        <v>53</v>
      </c>
      <c r="E112" s="142">
        <f>+C112*A112</f>
        <v>0</v>
      </c>
    </row>
    <row r="113" spans="1:5" ht="21" customHeight="1">
      <c r="A113" s="138"/>
      <c r="B113" s="63" t="s">
        <v>79</v>
      </c>
      <c r="C113" s="64">
        <v>1400</v>
      </c>
      <c r="D113" s="65" t="s">
        <v>53</v>
      </c>
      <c r="E113" s="142">
        <f>+C113*A113</f>
        <v>0</v>
      </c>
    </row>
    <row r="114" spans="1:5" ht="21" customHeight="1">
      <c r="A114" s="138"/>
      <c r="B114" s="63" t="s">
        <v>80</v>
      </c>
      <c r="C114" s="64">
        <v>1500</v>
      </c>
      <c r="D114" s="65" t="s">
        <v>53</v>
      </c>
      <c r="E114" s="142">
        <f>+C114*A114</f>
        <v>0</v>
      </c>
    </row>
    <row r="115" spans="1:5" ht="21" customHeight="1">
      <c r="A115" s="138"/>
      <c r="B115" s="63" t="s">
        <v>81</v>
      </c>
      <c r="C115" s="64">
        <v>1300</v>
      </c>
      <c r="D115" s="65" t="s">
        <v>82</v>
      </c>
      <c r="E115" s="142">
        <f>+C115*A115</f>
        <v>0</v>
      </c>
    </row>
    <row r="116" spans="1:5" ht="21" customHeight="1">
      <c r="A116" s="138"/>
      <c r="B116" s="63" t="s">
        <v>83</v>
      </c>
      <c r="C116" s="64">
        <v>1100</v>
      </c>
      <c r="D116" s="65" t="s">
        <v>84</v>
      </c>
      <c r="E116" s="142">
        <f>+C116*A116</f>
        <v>0</v>
      </c>
    </row>
    <row r="117" spans="1:5" ht="21" customHeight="1">
      <c r="A117" s="138"/>
      <c r="B117" s="63" t="s">
        <v>85</v>
      </c>
      <c r="C117" s="64">
        <v>800</v>
      </c>
      <c r="D117" s="65" t="s">
        <v>82</v>
      </c>
      <c r="E117" s="142">
        <f>+C117*A117</f>
        <v>0</v>
      </c>
    </row>
    <row r="118" spans="1:5" ht="21" customHeight="1">
      <c r="A118" s="138"/>
      <c r="B118" s="63" t="s">
        <v>86</v>
      </c>
      <c r="C118" s="64">
        <v>1400</v>
      </c>
      <c r="D118" s="65" t="s">
        <v>87</v>
      </c>
      <c r="E118" s="142">
        <f>+C118*A118</f>
        <v>0</v>
      </c>
    </row>
    <row r="119" spans="1:5" ht="21" customHeight="1">
      <c r="A119" s="138"/>
      <c r="B119" s="63" t="s">
        <v>88</v>
      </c>
      <c r="C119" s="64">
        <v>1800</v>
      </c>
      <c r="D119" s="65" t="s">
        <v>89</v>
      </c>
      <c r="E119" s="142">
        <f>+C119*A119</f>
        <v>0</v>
      </c>
    </row>
    <row r="120" spans="1:5" ht="21" customHeight="1">
      <c r="A120" s="138"/>
      <c r="B120" s="63" t="s">
        <v>90</v>
      </c>
      <c r="C120" s="64">
        <v>2000</v>
      </c>
      <c r="D120" s="65" t="s">
        <v>91</v>
      </c>
      <c r="E120" s="142">
        <f>+C120*A120</f>
        <v>0</v>
      </c>
    </row>
    <row r="121" spans="1:5" ht="21" customHeight="1">
      <c r="A121" s="138"/>
      <c r="B121" s="63" t="s">
        <v>92</v>
      </c>
      <c r="C121" s="64">
        <v>6500</v>
      </c>
      <c r="D121" s="65" t="s">
        <v>93</v>
      </c>
      <c r="E121" s="142">
        <f>+C121*A121</f>
        <v>0</v>
      </c>
    </row>
    <row r="122" spans="1:5" ht="21" customHeight="1">
      <c r="A122" s="138"/>
      <c r="B122" s="63" t="s">
        <v>94</v>
      </c>
      <c r="C122" s="64">
        <v>2800</v>
      </c>
      <c r="D122" s="65" t="s">
        <v>53</v>
      </c>
      <c r="E122" s="142">
        <f>+C122*A122</f>
        <v>0</v>
      </c>
    </row>
    <row r="123" spans="1:5" ht="21" customHeight="1">
      <c r="A123" s="138"/>
      <c r="B123" s="63" t="s">
        <v>95</v>
      </c>
      <c r="C123" s="64">
        <v>5000</v>
      </c>
      <c r="D123" s="65" t="s">
        <v>96</v>
      </c>
      <c r="E123" s="142">
        <f>+C123*A123</f>
        <v>0</v>
      </c>
    </row>
    <row r="124" spans="1:5" ht="21" customHeight="1">
      <c r="A124" s="138"/>
      <c r="B124" s="63" t="s">
        <v>97</v>
      </c>
      <c r="C124" s="64">
        <v>1400</v>
      </c>
      <c r="D124" s="65" t="s">
        <v>98</v>
      </c>
      <c r="E124" s="142">
        <f>+C124*A124</f>
        <v>0</v>
      </c>
    </row>
    <row r="125" spans="1:5" ht="21" customHeight="1">
      <c r="A125" s="138"/>
      <c r="B125" s="63" t="s">
        <v>99</v>
      </c>
      <c r="C125" s="64">
        <v>3200</v>
      </c>
      <c r="D125" s="65" t="s">
        <v>100</v>
      </c>
      <c r="E125" s="142">
        <f>+C125*A125</f>
        <v>0</v>
      </c>
    </row>
    <row r="126" spans="1:5" ht="21" customHeight="1">
      <c r="A126" s="138"/>
      <c r="B126" s="63" t="s">
        <v>101</v>
      </c>
      <c r="C126" s="64">
        <v>1600</v>
      </c>
      <c r="D126" s="65" t="s">
        <v>102</v>
      </c>
      <c r="E126" s="142">
        <f>+C126*A126</f>
        <v>0</v>
      </c>
    </row>
    <row r="127" spans="1:5" ht="21" customHeight="1">
      <c r="A127" s="138"/>
      <c r="B127" s="63" t="s">
        <v>103</v>
      </c>
      <c r="C127" s="64">
        <v>1800</v>
      </c>
      <c r="D127" s="65" t="s">
        <v>104</v>
      </c>
      <c r="E127" s="142">
        <f>+C127*A127</f>
        <v>0</v>
      </c>
    </row>
    <row r="128" spans="1:5" ht="21" customHeight="1">
      <c r="A128" s="138"/>
      <c r="B128" s="63" t="s">
        <v>105</v>
      </c>
      <c r="C128" s="64">
        <v>1100</v>
      </c>
      <c r="D128" s="65" t="s">
        <v>106</v>
      </c>
      <c r="E128" s="142">
        <f>+C128*A128</f>
        <v>0</v>
      </c>
    </row>
    <row r="129" spans="1:5" ht="21" customHeight="1">
      <c r="A129" s="138"/>
      <c r="B129" s="63" t="s">
        <v>107</v>
      </c>
      <c r="C129" s="64">
        <v>1800</v>
      </c>
      <c r="D129" s="65" t="s">
        <v>104</v>
      </c>
      <c r="E129" s="142">
        <f>+C129*A129</f>
        <v>0</v>
      </c>
    </row>
    <row r="130" spans="1:5" ht="21" customHeight="1">
      <c r="A130" s="138"/>
      <c r="B130" s="63" t="s">
        <v>108</v>
      </c>
      <c r="C130" s="64">
        <v>2100</v>
      </c>
      <c r="D130" s="65" t="s">
        <v>109</v>
      </c>
      <c r="E130" s="142">
        <f>+C130*A130</f>
        <v>0</v>
      </c>
    </row>
    <row r="131" spans="1:5" ht="21" customHeight="1">
      <c r="A131" s="138"/>
      <c r="B131" s="63" t="s">
        <v>110</v>
      </c>
      <c r="C131" s="64">
        <v>2100</v>
      </c>
      <c r="D131" s="65" t="s">
        <v>102</v>
      </c>
      <c r="E131" s="142">
        <f>+C131*A131</f>
        <v>0</v>
      </c>
    </row>
    <row r="132" spans="1:5" ht="21" customHeight="1">
      <c r="A132" s="138"/>
      <c r="B132" s="63" t="s">
        <v>111</v>
      </c>
      <c r="C132" s="64">
        <v>3500</v>
      </c>
      <c r="D132" s="65" t="s">
        <v>112</v>
      </c>
      <c r="E132" s="142">
        <f>+C132*A132</f>
        <v>0</v>
      </c>
    </row>
    <row r="133" spans="1:5" ht="21" customHeight="1">
      <c r="A133" s="138"/>
      <c r="B133" s="63" t="s">
        <v>113</v>
      </c>
      <c r="C133" s="64">
        <v>4000</v>
      </c>
      <c r="D133" s="65" t="s">
        <v>34</v>
      </c>
      <c r="E133" s="142">
        <f>+C133*A133</f>
        <v>0</v>
      </c>
    </row>
    <row r="134" spans="1:5" ht="21" customHeight="1">
      <c r="A134" s="138"/>
      <c r="B134" s="63" t="s">
        <v>114</v>
      </c>
      <c r="C134" s="64">
        <v>4800</v>
      </c>
      <c r="D134" s="65" t="s">
        <v>104</v>
      </c>
      <c r="E134" s="142">
        <f>+C134*A134</f>
        <v>0</v>
      </c>
    </row>
    <row r="135" spans="1:5" ht="21" customHeight="1">
      <c r="A135" s="138"/>
      <c r="B135" s="63" t="s">
        <v>1254</v>
      </c>
      <c r="C135" s="64">
        <v>3000</v>
      </c>
      <c r="D135" s="65" t="s">
        <v>115</v>
      </c>
      <c r="E135" s="142">
        <f>+C135*A135</f>
        <v>0</v>
      </c>
    </row>
    <row r="136" spans="1:5" ht="21" customHeight="1">
      <c r="A136" s="138"/>
      <c r="B136" s="63" t="s">
        <v>116</v>
      </c>
      <c r="C136" s="64">
        <v>750</v>
      </c>
      <c r="D136" s="65" t="s">
        <v>106</v>
      </c>
      <c r="E136" s="142">
        <f>+C136*A136</f>
        <v>0</v>
      </c>
    </row>
    <row r="137" spans="1:5" ht="21" customHeight="1">
      <c r="A137" s="138"/>
      <c r="B137" s="63" t="s">
        <v>117</v>
      </c>
      <c r="C137" s="64">
        <v>2750</v>
      </c>
      <c r="D137" s="65" t="s">
        <v>118</v>
      </c>
      <c r="E137" s="142">
        <f>+C137*A137</f>
        <v>0</v>
      </c>
    </row>
    <row r="138" spans="1:5" ht="21" customHeight="1">
      <c r="A138" s="138"/>
      <c r="B138" s="63" t="s">
        <v>119</v>
      </c>
      <c r="C138" s="64">
        <v>1400</v>
      </c>
      <c r="D138" s="65" t="s">
        <v>120</v>
      </c>
      <c r="E138" s="142">
        <f>+C138*A138</f>
        <v>0</v>
      </c>
    </row>
    <row r="139" spans="1:5" ht="21" customHeight="1">
      <c r="A139" s="138"/>
      <c r="B139" s="63" t="s">
        <v>121</v>
      </c>
      <c r="C139" s="64">
        <v>2300</v>
      </c>
      <c r="D139" s="65"/>
      <c r="E139" s="142">
        <f>+C139*A139</f>
        <v>0</v>
      </c>
    </row>
    <row r="140" spans="1:5" ht="21" customHeight="1">
      <c r="A140" s="138"/>
      <c r="B140" s="63" t="s">
        <v>122</v>
      </c>
      <c r="C140" s="64">
        <v>15000</v>
      </c>
      <c r="D140" s="65"/>
      <c r="E140" s="142">
        <f>+C140*A140</f>
        <v>0</v>
      </c>
    </row>
    <row r="141" spans="1:5" ht="21" customHeight="1">
      <c r="A141" s="138"/>
      <c r="B141" s="63" t="s">
        <v>123</v>
      </c>
      <c r="C141" s="64">
        <v>4600</v>
      </c>
      <c r="D141" s="65" t="s">
        <v>124</v>
      </c>
      <c r="E141" s="142">
        <f>+C141*A141</f>
        <v>0</v>
      </c>
    </row>
    <row r="142" spans="1:5" ht="21" customHeight="1">
      <c r="A142" s="138"/>
      <c r="B142" s="63" t="s">
        <v>125</v>
      </c>
      <c r="C142" s="64">
        <v>2600</v>
      </c>
      <c r="D142" s="65" t="s">
        <v>126</v>
      </c>
      <c r="E142" s="142">
        <f>+C142*A142</f>
        <v>0</v>
      </c>
    </row>
    <row r="143" spans="1:5" ht="21" customHeight="1">
      <c r="A143" s="138"/>
      <c r="B143" s="63" t="s">
        <v>127</v>
      </c>
      <c r="C143" s="64">
        <v>3000</v>
      </c>
      <c r="D143" s="65" t="s">
        <v>128</v>
      </c>
      <c r="E143" s="142">
        <f>+C143*A143</f>
        <v>0</v>
      </c>
    </row>
    <row r="144" spans="1:5" ht="21" customHeight="1">
      <c r="A144" s="138"/>
      <c r="B144" s="63" t="s">
        <v>129</v>
      </c>
      <c r="C144" s="64">
        <v>1900</v>
      </c>
      <c r="D144" s="65" t="s">
        <v>102</v>
      </c>
      <c r="E144" s="142">
        <f>+C144*A144</f>
        <v>0</v>
      </c>
    </row>
    <row r="145" spans="1:5" ht="21" customHeight="1">
      <c r="A145" s="138"/>
      <c r="B145" s="63" t="s">
        <v>130</v>
      </c>
      <c r="C145" s="64">
        <v>2200</v>
      </c>
      <c r="D145" s="65" t="s">
        <v>104</v>
      </c>
      <c r="E145" s="142">
        <f>+C145*A145</f>
        <v>0</v>
      </c>
    </row>
    <row r="146" spans="1:5" ht="21" customHeight="1">
      <c r="A146" s="138"/>
      <c r="B146" s="63" t="s">
        <v>131</v>
      </c>
      <c r="C146" s="76">
        <v>1100</v>
      </c>
      <c r="D146" s="65" t="s">
        <v>102</v>
      </c>
      <c r="E146" s="142">
        <f>+C146*A146</f>
        <v>0</v>
      </c>
    </row>
    <row r="147" spans="1:5" ht="21" customHeight="1">
      <c r="A147" s="138"/>
      <c r="B147" s="63" t="s">
        <v>132</v>
      </c>
      <c r="C147" s="64">
        <v>2000</v>
      </c>
      <c r="D147" s="65" t="s">
        <v>102</v>
      </c>
      <c r="E147" s="142">
        <f>+C147*A147</f>
        <v>0</v>
      </c>
    </row>
    <row r="148" spans="1:5" ht="21" customHeight="1">
      <c r="A148" s="138"/>
      <c r="B148" s="63" t="s">
        <v>133</v>
      </c>
      <c r="C148" s="64">
        <v>9600</v>
      </c>
      <c r="D148" s="65" t="s">
        <v>134</v>
      </c>
      <c r="E148" s="142">
        <f>+C148*A148</f>
        <v>0</v>
      </c>
    </row>
    <row r="149" spans="1:5" ht="21" customHeight="1">
      <c r="A149" s="138"/>
      <c r="B149" s="63" t="s">
        <v>135</v>
      </c>
      <c r="C149" s="64">
        <v>4650</v>
      </c>
      <c r="D149" s="65" t="s">
        <v>96</v>
      </c>
      <c r="E149" s="142">
        <f>+C149*A149</f>
        <v>0</v>
      </c>
    </row>
    <row r="150" spans="1:5" ht="21" customHeight="1">
      <c r="A150" s="138"/>
      <c r="B150" s="63" t="s">
        <v>136</v>
      </c>
      <c r="C150" s="64">
        <v>3900</v>
      </c>
      <c r="D150" s="65" t="s">
        <v>53</v>
      </c>
      <c r="E150" s="142">
        <f>+C150*A150</f>
        <v>0</v>
      </c>
    </row>
    <row r="151" spans="1:5" ht="21" customHeight="1">
      <c r="A151" s="138"/>
      <c r="B151" s="63" t="s">
        <v>137</v>
      </c>
      <c r="C151" s="64">
        <v>2200</v>
      </c>
      <c r="D151" s="65" t="s">
        <v>126</v>
      </c>
      <c r="E151" s="142">
        <f>+C151*A151</f>
        <v>0</v>
      </c>
    </row>
    <row r="152" spans="1:5" ht="21" customHeight="1">
      <c r="A152" s="138"/>
      <c r="B152" s="63" t="s">
        <v>138</v>
      </c>
      <c r="C152" s="64">
        <v>1250</v>
      </c>
      <c r="D152" s="65" t="s">
        <v>34</v>
      </c>
      <c r="E152" s="142">
        <f>+C152*A152</f>
        <v>0</v>
      </c>
    </row>
    <row r="153" spans="1:5" ht="21" customHeight="1">
      <c r="A153" s="138"/>
      <c r="B153" s="63" t="s">
        <v>139</v>
      </c>
      <c r="C153" s="64">
        <v>9500</v>
      </c>
      <c r="D153" s="65"/>
      <c r="E153" s="142">
        <f>+C153*A153</f>
        <v>0</v>
      </c>
    </row>
    <row r="154" spans="1:5" ht="21" customHeight="1">
      <c r="A154" s="138"/>
      <c r="B154" s="63" t="s">
        <v>140</v>
      </c>
      <c r="C154" s="64">
        <v>2350</v>
      </c>
      <c r="D154" s="65" t="s">
        <v>141</v>
      </c>
      <c r="E154" s="142">
        <f>+C154*A154</f>
        <v>0</v>
      </c>
    </row>
    <row r="155" spans="1:5" ht="21" customHeight="1">
      <c r="A155" s="138"/>
      <c r="B155" s="63" t="s">
        <v>142</v>
      </c>
      <c r="C155" s="64">
        <v>4200</v>
      </c>
      <c r="D155" s="65" t="s">
        <v>143</v>
      </c>
      <c r="E155" s="142">
        <f>+C155*A155</f>
        <v>0</v>
      </c>
    </row>
    <row r="156" spans="1:5" ht="21" customHeight="1">
      <c r="A156" s="138"/>
      <c r="B156" s="63" t="s">
        <v>144</v>
      </c>
      <c r="C156" s="64">
        <v>3700</v>
      </c>
      <c r="D156" s="65"/>
      <c r="E156" s="142">
        <f>+C156*A156</f>
        <v>0</v>
      </c>
    </row>
    <row r="157" spans="1:5" ht="21" customHeight="1">
      <c r="A157" s="138"/>
      <c r="B157" s="63" t="s">
        <v>145</v>
      </c>
      <c r="C157" s="64">
        <v>2000</v>
      </c>
      <c r="D157" s="65" t="s">
        <v>146</v>
      </c>
      <c r="E157" s="142">
        <f>+C157*A157</f>
        <v>0</v>
      </c>
    </row>
    <row r="158" spans="1:5" ht="21" customHeight="1">
      <c r="A158" s="138"/>
      <c r="B158" s="63" t="s">
        <v>147</v>
      </c>
      <c r="C158" s="64">
        <v>3650</v>
      </c>
      <c r="D158" s="65" t="s">
        <v>124</v>
      </c>
      <c r="E158" s="142">
        <f>+C158*A158</f>
        <v>0</v>
      </c>
    </row>
    <row r="159" spans="1:5" ht="21" customHeight="1">
      <c r="A159" s="138"/>
      <c r="B159" s="63" t="s">
        <v>148</v>
      </c>
      <c r="C159" s="64">
        <v>5000</v>
      </c>
      <c r="D159" s="65"/>
      <c r="E159" s="142">
        <f>+C159*A159</f>
        <v>0</v>
      </c>
    </row>
    <row r="160" spans="1:5" ht="21" customHeight="1">
      <c r="A160" s="138"/>
      <c r="B160" s="63" t="s">
        <v>149</v>
      </c>
      <c r="C160" s="64">
        <v>4700</v>
      </c>
      <c r="D160" s="65"/>
      <c r="E160" s="142">
        <f>+C160*A160</f>
        <v>0</v>
      </c>
    </row>
    <row r="161" spans="1:5" ht="21" customHeight="1">
      <c r="A161" s="138"/>
      <c r="B161" s="63" t="s">
        <v>150</v>
      </c>
      <c r="C161" s="64">
        <v>4650</v>
      </c>
      <c r="D161" s="65"/>
      <c r="E161" s="142">
        <f>+C161*A161</f>
        <v>0</v>
      </c>
    </row>
    <row r="162" spans="1:5" ht="21" customHeight="1">
      <c r="A162" s="138"/>
      <c r="B162" s="63" t="s">
        <v>151</v>
      </c>
      <c r="C162" s="64">
        <v>7400</v>
      </c>
      <c r="D162" s="65"/>
      <c r="E162" s="142">
        <f>+C162*A162</f>
        <v>0</v>
      </c>
    </row>
    <row r="163" spans="1:5" ht="21" customHeight="1">
      <c r="A163" s="138"/>
      <c r="B163" s="63" t="s">
        <v>152</v>
      </c>
      <c r="C163" s="64">
        <v>7000</v>
      </c>
      <c r="D163" s="65"/>
      <c r="E163" s="142">
        <f>+C163*A163</f>
        <v>0</v>
      </c>
    </row>
    <row r="164" spans="1:5" ht="21" customHeight="1">
      <c r="A164" s="138"/>
      <c r="B164" s="63" t="s">
        <v>153</v>
      </c>
      <c r="C164" s="64">
        <v>2500</v>
      </c>
      <c r="D164" s="65"/>
      <c r="E164" s="142">
        <f>+C164*A164</f>
        <v>0</v>
      </c>
    </row>
    <row r="165" spans="1:5" ht="21" customHeight="1">
      <c r="A165" s="138"/>
      <c r="B165" s="63" t="s">
        <v>154</v>
      </c>
      <c r="C165" s="64">
        <v>12800</v>
      </c>
      <c r="D165" s="65"/>
      <c r="E165" s="142">
        <f>+C165*A165</f>
        <v>0</v>
      </c>
    </row>
    <row r="166" spans="1:5" ht="21" customHeight="1">
      <c r="A166" s="138"/>
      <c r="B166" s="63" t="s">
        <v>155</v>
      </c>
      <c r="C166" s="64">
        <v>2500</v>
      </c>
      <c r="D166" s="65"/>
      <c r="E166" s="142">
        <f>+C166*A166</f>
        <v>0</v>
      </c>
    </row>
    <row r="167" spans="1:5" ht="21" customHeight="1">
      <c r="A167" s="138"/>
      <c r="B167" s="63" t="s">
        <v>156</v>
      </c>
      <c r="C167" s="64">
        <v>3000</v>
      </c>
      <c r="D167" s="65"/>
      <c r="E167" s="142">
        <f>+C167*A167</f>
        <v>0</v>
      </c>
    </row>
    <row r="168" spans="1:5" ht="21" customHeight="1">
      <c r="A168" s="138"/>
      <c r="B168" s="63" t="s">
        <v>157</v>
      </c>
      <c r="C168" s="64">
        <v>3000</v>
      </c>
      <c r="D168" s="65"/>
      <c r="E168" s="142">
        <f>+C168*A168</f>
        <v>0</v>
      </c>
    </row>
    <row r="169" spans="1:5" ht="21" customHeight="1">
      <c r="A169" s="138"/>
      <c r="B169" s="63" t="s">
        <v>158</v>
      </c>
      <c r="C169" s="64">
        <v>2400</v>
      </c>
      <c r="D169" s="65"/>
      <c r="E169" s="142">
        <f>+C169*A169</f>
        <v>0</v>
      </c>
    </row>
    <row r="170" spans="1:5" ht="21" customHeight="1">
      <c r="A170" s="138"/>
      <c r="B170" s="63" t="s">
        <v>159</v>
      </c>
      <c r="C170" s="64">
        <v>2200</v>
      </c>
      <c r="D170" s="65"/>
      <c r="E170" s="142">
        <f>+C170*A170</f>
        <v>0</v>
      </c>
    </row>
    <row r="171" spans="1:5" ht="21" customHeight="1">
      <c r="A171" s="138"/>
      <c r="B171" s="63" t="s">
        <v>160</v>
      </c>
      <c r="C171" s="64">
        <v>4650</v>
      </c>
      <c r="D171" s="65" t="s">
        <v>161</v>
      </c>
      <c r="E171" s="142">
        <f>+C171*A171</f>
        <v>0</v>
      </c>
    </row>
    <row r="172" spans="1:5" ht="21" customHeight="1">
      <c r="A172" s="138"/>
      <c r="B172" s="63" t="s">
        <v>162</v>
      </c>
      <c r="C172" s="64">
        <v>7000</v>
      </c>
      <c r="D172" s="65"/>
      <c r="E172" s="142">
        <f>+C172*A172</f>
        <v>0</v>
      </c>
    </row>
    <row r="173" spans="1:5" ht="21" customHeight="1">
      <c r="A173" s="138"/>
      <c r="B173" s="63" t="s">
        <v>163</v>
      </c>
      <c r="C173" s="64">
        <v>1800</v>
      </c>
      <c r="D173" s="65"/>
      <c r="E173" s="142">
        <f>+C173*A173</f>
        <v>0</v>
      </c>
    </row>
    <row r="174" spans="1:5" ht="21" customHeight="1">
      <c r="A174" s="138"/>
      <c r="B174" s="63" t="s">
        <v>164</v>
      </c>
      <c r="C174" s="64">
        <v>15000</v>
      </c>
      <c r="D174" s="65"/>
      <c r="E174" s="142">
        <f>+C174*A174</f>
        <v>0</v>
      </c>
    </row>
    <row r="175" spans="1:5" ht="21" customHeight="1">
      <c r="A175" s="138"/>
      <c r="B175" s="63" t="s">
        <v>165</v>
      </c>
      <c r="C175" s="64">
        <v>15000</v>
      </c>
      <c r="D175" s="65"/>
      <c r="E175" s="142">
        <f>+C175*A175</f>
        <v>0</v>
      </c>
    </row>
    <row r="176" spans="1:5" ht="21" customHeight="1">
      <c r="A176" s="138"/>
      <c r="B176" s="63" t="s">
        <v>166</v>
      </c>
      <c r="C176" s="64">
        <v>1800</v>
      </c>
      <c r="D176" s="65"/>
      <c r="E176" s="142">
        <f>+C176*A176</f>
        <v>0</v>
      </c>
    </row>
    <row r="177" spans="1:5" ht="21" customHeight="1">
      <c r="A177" s="138"/>
      <c r="B177" s="63" t="s">
        <v>167</v>
      </c>
      <c r="C177" s="64">
        <v>5600</v>
      </c>
      <c r="D177" s="65"/>
      <c r="E177" s="142">
        <f>+C177*A177</f>
        <v>0</v>
      </c>
    </row>
    <row r="178" spans="1:5" ht="21" customHeight="1">
      <c r="A178" s="138"/>
      <c r="B178" s="63" t="s">
        <v>168</v>
      </c>
      <c r="C178" s="64">
        <v>4650</v>
      </c>
      <c r="D178" s="65"/>
      <c r="E178" s="142">
        <f>+C178*A178</f>
        <v>0</v>
      </c>
    </row>
    <row r="179" spans="1:5" ht="21" customHeight="1">
      <c r="A179" s="138"/>
      <c r="B179" s="63" t="s">
        <v>169</v>
      </c>
      <c r="C179" s="64">
        <v>2300</v>
      </c>
      <c r="D179" s="65"/>
      <c r="E179" s="142">
        <f>+C179*A179</f>
        <v>0</v>
      </c>
    </row>
    <row r="180" spans="1:5" ht="21" customHeight="1">
      <c r="A180" s="138"/>
      <c r="B180" s="63" t="s">
        <v>170</v>
      </c>
      <c r="C180" s="64">
        <v>1250</v>
      </c>
      <c r="D180" s="65"/>
      <c r="E180" s="142">
        <f>+C180*A180</f>
        <v>0</v>
      </c>
    </row>
    <row r="181" spans="1:5" ht="21" customHeight="1">
      <c r="A181" s="138"/>
      <c r="B181" s="63" t="s">
        <v>171</v>
      </c>
      <c r="C181" s="64">
        <v>1250</v>
      </c>
      <c r="D181" s="65"/>
      <c r="E181" s="142">
        <f>+C181*A181</f>
        <v>0</v>
      </c>
    </row>
    <row r="182" spans="1:5" ht="21" customHeight="1">
      <c r="A182" s="138"/>
      <c r="B182" s="63" t="s">
        <v>172</v>
      </c>
      <c r="C182" s="64">
        <v>1900</v>
      </c>
      <c r="D182" s="65"/>
      <c r="E182" s="142">
        <f>+C182*A182</f>
        <v>0</v>
      </c>
    </row>
    <row r="183" spans="1:5" ht="21" customHeight="1">
      <c r="A183" s="138"/>
      <c r="B183" s="63" t="s">
        <v>173</v>
      </c>
      <c r="C183" s="64">
        <v>2350</v>
      </c>
      <c r="D183" s="65"/>
      <c r="E183" s="142">
        <f>+C183*A183</f>
        <v>0</v>
      </c>
    </row>
    <row r="184" spans="1:5" ht="21" customHeight="1">
      <c r="A184" s="138"/>
      <c r="B184" s="63" t="s">
        <v>174</v>
      </c>
      <c r="C184" s="64">
        <v>5200</v>
      </c>
      <c r="D184" s="65"/>
      <c r="E184" s="142">
        <f>+C184*A184</f>
        <v>0</v>
      </c>
    </row>
    <row r="185" spans="1:5" ht="21" customHeight="1">
      <c r="A185" s="138"/>
      <c r="B185" s="63" t="s">
        <v>175</v>
      </c>
      <c r="C185" s="64">
        <v>2000</v>
      </c>
      <c r="D185" s="65"/>
      <c r="E185" s="142">
        <f>+C185*A185</f>
        <v>0</v>
      </c>
    </row>
    <row r="186" spans="1:5" ht="21" customHeight="1">
      <c r="A186" s="138"/>
      <c r="B186" s="63" t="s">
        <v>176</v>
      </c>
      <c r="C186" s="64">
        <v>2300</v>
      </c>
      <c r="D186" s="65"/>
      <c r="E186" s="142">
        <f>+C186*A186</f>
        <v>0</v>
      </c>
    </row>
    <row r="187" spans="1:5" ht="21" customHeight="1">
      <c r="A187" s="138"/>
      <c r="B187" s="63" t="s">
        <v>177</v>
      </c>
      <c r="C187" s="64">
        <v>2000</v>
      </c>
      <c r="D187" s="65"/>
      <c r="E187" s="142">
        <f>+C187*A187</f>
        <v>0</v>
      </c>
    </row>
    <row r="188" spans="1:5" ht="21" customHeight="1">
      <c r="A188" s="138"/>
      <c r="B188" s="63" t="s">
        <v>178</v>
      </c>
      <c r="C188" s="64">
        <v>300</v>
      </c>
      <c r="D188" s="65"/>
      <c r="E188" s="142">
        <f>+C188*A188</f>
        <v>0</v>
      </c>
    </row>
    <row r="189" spans="1:5" ht="21" customHeight="1">
      <c r="A189" s="138"/>
      <c r="B189" s="63" t="s">
        <v>179</v>
      </c>
      <c r="C189" s="64">
        <v>400</v>
      </c>
      <c r="D189" s="65"/>
      <c r="E189" s="142">
        <f>+C189*A189</f>
        <v>0</v>
      </c>
    </row>
    <row r="190" spans="1:5" ht="21" customHeight="1">
      <c r="A190" s="138"/>
      <c r="B190" s="63" t="s">
        <v>180</v>
      </c>
      <c r="C190" s="64">
        <v>600</v>
      </c>
      <c r="D190" s="65"/>
      <c r="E190" s="142">
        <f>+C190*A190</f>
        <v>0</v>
      </c>
    </row>
    <row r="191" spans="1:5" ht="21" customHeight="1">
      <c r="A191" s="138"/>
      <c r="B191" s="63" t="s">
        <v>1174</v>
      </c>
      <c r="C191" s="64">
        <v>4650</v>
      </c>
      <c r="D191" s="65"/>
      <c r="E191" s="142">
        <f>+C191*A191</f>
        <v>0</v>
      </c>
    </row>
    <row r="192" spans="1:5" ht="21" customHeight="1">
      <c r="A192" s="138"/>
      <c r="B192" s="63" t="s">
        <v>1175</v>
      </c>
      <c r="C192" s="64">
        <v>1100</v>
      </c>
      <c r="D192" s="65"/>
      <c r="E192" s="142">
        <f>+C192*A192</f>
        <v>0</v>
      </c>
    </row>
    <row r="193" spans="1:5" ht="21" customHeight="1">
      <c r="A193" s="138"/>
      <c r="B193" s="63" t="s">
        <v>1176</v>
      </c>
      <c r="C193" s="64">
        <v>1400</v>
      </c>
      <c r="D193" s="65"/>
      <c r="E193" s="142">
        <f>+C193*A193</f>
        <v>0</v>
      </c>
    </row>
    <row r="194" spans="1:5" ht="21" customHeight="1">
      <c r="A194" s="138"/>
      <c r="B194" s="63" t="s">
        <v>1177</v>
      </c>
      <c r="C194" s="64">
        <v>1500</v>
      </c>
      <c r="D194" s="65"/>
      <c r="E194" s="142">
        <f>+C194*A194</f>
        <v>0</v>
      </c>
    </row>
    <row r="195" spans="1:5" ht="21" customHeight="1">
      <c r="A195" s="138"/>
      <c r="B195" s="63" t="s">
        <v>1181</v>
      </c>
      <c r="C195" s="64">
        <v>1500</v>
      </c>
      <c r="D195" s="65"/>
      <c r="E195" s="142">
        <f>+C195*A195</f>
        <v>0</v>
      </c>
    </row>
    <row r="196" spans="1:5" ht="21" customHeight="1">
      <c r="A196" s="138"/>
      <c r="B196" s="63" t="s">
        <v>1178</v>
      </c>
      <c r="C196" s="64">
        <v>1700</v>
      </c>
      <c r="D196" s="65"/>
      <c r="E196" s="142">
        <f>+C196*A196</f>
        <v>0</v>
      </c>
    </row>
    <row r="197" spans="1:5" ht="21" customHeight="1">
      <c r="A197" s="138"/>
      <c r="B197" s="63" t="s">
        <v>1179</v>
      </c>
      <c r="C197" s="64">
        <v>2000</v>
      </c>
      <c r="D197" s="65"/>
      <c r="E197" s="142">
        <f>+C197*A197</f>
        <v>0</v>
      </c>
    </row>
    <row r="198" spans="1:5" ht="21" customHeight="1">
      <c r="A198" s="138"/>
      <c r="B198" s="63" t="s">
        <v>1180</v>
      </c>
      <c r="C198" s="64">
        <v>2300</v>
      </c>
      <c r="D198" s="65"/>
      <c r="E198" s="142">
        <f>+C198*A198</f>
        <v>0</v>
      </c>
    </row>
    <row r="199" spans="1:5" ht="21" customHeight="1">
      <c r="A199" s="138"/>
      <c r="B199" s="124" t="s">
        <v>1201</v>
      </c>
      <c r="C199" s="125">
        <v>5600</v>
      </c>
      <c r="D199" s="65"/>
      <c r="E199" s="142">
        <f>+C199*A199</f>
        <v>0</v>
      </c>
    </row>
    <row r="200" spans="1:5" ht="21" customHeight="1">
      <c r="A200" s="138"/>
      <c r="B200" s="124" t="s">
        <v>1212</v>
      </c>
      <c r="C200" s="125">
        <v>5000</v>
      </c>
      <c r="D200" s="65"/>
      <c r="E200" s="142">
        <f>+C200*A200</f>
        <v>0</v>
      </c>
    </row>
    <row r="201" spans="1:5" ht="21" customHeight="1">
      <c r="A201" s="138"/>
      <c r="B201" s="124" t="s">
        <v>1222</v>
      </c>
      <c r="C201" s="144">
        <v>700</v>
      </c>
      <c r="D201" s="65"/>
      <c r="E201" s="142">
        <f>+C201*A201</f>
        <v>0</v>
      </c>
    </row>
    <row r="202" spans="1:5" ht="21" customHeight="1">
      <c r="A202" s="138"/>
      <c r="B202" s="124" t="s">
        <v>1223</v>
      </c>
      <c r="C202" s="64">
        <v>3000</v>
      </c>
      <c r="D202" s="65"/>
      <c r="E202" s="142">
        <f>+C202*A202</f>
        <v>0</v>
      </c>
    </row>
    <row r="203" spans="1:5" ht="21" customHeight="1">
      <c r="A203" s="138"/>
      <c r="B203" s="124" t="s">
        <v>1224</v>
      </c>
      <c r="C203" s="64">
        <v>1600</v>
      </c>
      <c r="D203" s="65"/>
      <c r="E203" s="142">
        <f>+C203*A203</f>
        <v>0</v>
      </c>
    </row>
    <row r="204" spans="1:5" ht="21" customHeight="1">
      <c r="A204" s="138"/>
      <c r="B204" s="124" t="s">
        <v>1225</v>
      </c>
      <c r="C204" s="64">
        <v>2000</v>
      </c>
      <c r="D204" s="65"/>
      <c r="E204" s="142">
        <f>+C204*A204</f>
        <v>0</v>
      </c>
    </row>
    <row r="205" spans="1:5" ht="21" customHeight="1">
      <c r="A205" s="138"/>
      <c r="B205" s="124" t="s">
        <v>1233</v>
      </c>
      <c r="C205" s="64">
        <v>1700</v>
      </c>
      <c r="D205" s="65"/>
      <c r="E205" s="142">
        <f>+C205*A205</f>
        <v>0</v>
      </c>
    </row>
    <row r="206" spans="1:5" ht="21" customHeight="1">
      <c r="A206" s="138"/>
      <c r="B206" s="124" t="s">
        <v>1240</v>
      </c>
      <c r="C206" s="64">
        <v>2100</v>
      </c>
      <c r="D206" s="65"/>
      <c r="E206" s="142">
        <f>+C206*A206</f>
        <v>0</v>
      </c>
    </row>
    <row r="207" spans="1:5" ht="21" customHeight="1">
      <c r="A207" s="138"/>
      <c r="B207" s="124" t="s">
        <v>1243</v>
      </c>
      <c r="C207" s="64">
        <v>210</v>
      </c>
      <c r="D207" s="65"/>
      <c r="E207" s="142">
        <f>+C207*A207</f>
        <v>0</v>
      </c>
    </row>
    <row r="208" spans="1:5" ht="21" customHeight="1">
      <c r="A208" s="138"/>
      <c r="B208" s="124" t="s">
        <v>1244</v>
      </c>
      <c r="C208" s="64">
        <v>400</v>
      </c>
      <c r="D208" s="65"/>
      <c r="E208" s="142">
        <f>+C208*A208</f>
        <v>0</v>
      </c>
    </row>
    <row r="209" spans="1:5" ht="21" customHeight="1">
      <c r="A209" s="138"/>
      <c r="B209" s="124" t="s">
        <v>1245</v>
      </c>
      <c r="C209" s="64">
        <v>650</v>
      </c>
      <c r="D209" s="65"/>
      <c r="E209" s="142">
        <f>+C209*A209</f>
        <v>0</v>
      </c>
    </row>
    <row r="210" spans="1:5" ht="21" customHeight="1">
      <c r="A210" s="138"/>
      <c r="B210" s="124" t="s">
        <v>1246</v>
      </c>
      <c r="C210" s="64">
        <v>3800</v>
      </c>
      <c r="D210" s="65"/>
      <c r="E210" s="142">
        <f>+C210*A210</f>
        <v>0</v>
      </c>
    </row>
    <row r="211" spans="1:5" ht="21" customHeight="1">
      <c r="A211" s="138"/>
      <c r="B211" s="124" t="s">
        <v>1255</v>
      </c>
      <c r="C211" s="64">
        <v>3900</v>
      </c>
      <c r="D211" s="65"/>
      <c r="E211" s="142">
        <f>+C211*A211</f>
        <v>0</v>
      </c>
    </row>
    <row r="212" spans="1:5" ht="21" customHeight="1">
      <c r="A212" s="138"/>
      <c r="B212" s="124" t="s">
        <v>1343</v>
      </c>
      <c r="C212" s="64">
        <v>6200</v>
      </c>
      <c r="D212" s="65"/>
      <c r="E212" s="142">
        <f>+C212*A212</f>
        <v>0</v>
      </c>
    </row>
    <row r="213" spans="1:5" ht="21" customHeight="1">
      <c r="A213" s="138"/>
      <c r="B213" s="124" t="s">
        <v>1342</v>
      </c>
      <c r="C213" s="64">
        <v>6200</v>
      </c>
      <c r="D213" s="65"/>
      <c r="E213" s="142">
        <f>+C213*A213</f>
        <v>0</v>
      </c>
    </row>
    <row r="214" spans="1:5" ht="21" customHeight="1">
      <c r="A214" s="138"/>
      <c r="B214" s="124"/>
      <c r="C214" s="64"/>
      <c r="D214" s="65"/>
      <c r="E214" s="142">
        <f>+C214*A214</f>
        <v>0</v>
      </c>
    </row>
    <row r="215" spans="1:5" ht="21" customHeight="1">
      <c r="A215" s="138"/>
      <c r="B215" s="124"/>
      <c r="C215" s="64"/>
      <c r="D215" s="65"/>
      <c r="E215" s="142">
        <f>+C215*A215</f>
        <v>0</v>
      </c>
    </row>
    <row r="216" spans="1:5" ht="21" customHeight="1">
      <c r="A216" s="138"/>
      <c r="B216" s="124"/>
      <c r="C216" s="64"/>
      <c r="D216" s="65"/>
      <c r="E216" s="142">
        <f>+C216*A216</f>
        <v>0</v>
      </c>
    </row>
    <row r="217" spans="1:5" ht="21" customHeight="1">
      <c r="A217" s="138"/>
      <c r="B217" s="63"/>
      <c r="C217" s="64"/>
      <c r="D217" s="65"/>
      <c r="E217" s="142">
        <f>+C217*A217</f>
        <v>0</v>
      </c>
    </row>
    <row r="218" spans="1:5" ht="21" customHeight="1">
      <c r="A218" s="138"/>
      <c r="B218" s="63"/>
      <c r="C218" s="64"/>
      <c r="D218" s="65"/>
      <c r="E218" s="142">
        <f>+C218*A218</f>
        <v>0</v>
      </c>
    </row>
    <row r="219" spans="1:5" ht="21" customHeight="1">
      <c r="A219" s="138"/>
      <c r="B219" s="63"/>
      <c r="C219" s="64"/>
      <c r="D219" s="65"/>
      <c r="E219" s="142">
        <f>+C219*A219</f>
        <v>0</v>
      </c>
    </row>
    <row r="220" spans="1:5" ht="21" customHeight="1">
      <c r="A220" s="138"/>
      <c r="B220" s="77"/>
      <c r="C220" s="64"/>
      <c r="D220" s="65"/>
      <c r="E220" s="142">
        <f>+C220*A220</f>
        <v>0</v>
      </c>
    </row>
    <row r="221" spans="1:5" ht="21.75" customHeight="1" thickBot="1">
      <c r="A221" s="70"/>
      <c r="B221" s="70"/>
      <c r="C221" s="72"/>
      <c r="D221" s="1"/>
      <c r="E221" s="73"/>
    </row>
    <row r="222" spans="1:5" ht="21" customHeight="1" thickBot="1">
      <c r="A222" s="74" t="str">
        <f>IF(SUM(A224:A236)=0,"",9999)</f>
        <v/>
      </c>
      <c r="B222" s="57" t="s">
        <v>1247</v>
      </c>
      <c r="C222" s="72"/>
      <c r="D222" s="75"/>
      <c r="E222" s="73"/>
    </row>
    <row r="223" spans="1:5" ht="18.75" customHeight="1">
      <c r="A223" s="70"/>
      <c r="B223" s="71"/>
      <c r="C223" s="72"/>
      <c r="D223" s="1"/>
      <c r="E223" s="73"/>
    </row>
    <row r="224" spans="1:5" ht="21" customHeight="1">
      <c r="A224" s="138"/>
      <c r="B224" s="77" t="s">
        <v>909</v>
      </c>
      <c r="C224" s="64">
        <v>500</v>
      </c>
      <c r="D224" s="65" t="s">
        <v>181</v>
      </c>
      <c r="E224" s="142">
        <f>+C224*A224</f>
        <v>0</v>
      </c>
    </row>
    <row r="225" spans="1:5" ht="21" customHeight="1">
      <c r="A225" s="138"/>
      <c r="B225" s="77" t="s">
        <v>910</v>
      </c>
      <c r="C225" s="64">
        <v>650</v>
      </c>
      <c r="D225" s="65" t="s">
        <v>106</v>
      </c>
      <c r="E225" s="142">
        <f>+C225*A225</f>
        <v>0</v>
      </c>
    </row>
    <row r="226" spans="1:5" ht="21" customHeight="1">
      <c r="A226" s="138"/>
      <c r="B226" s="77" t="s">
        <v>911</v>
      </c>
      <c r="C226" s="64">
        <v>800</v>
      </c>
      <c r="D226" s="65" t="s">
        <v>112</v>
      </c>
      <c r="E226" s="142">
        <f>+C226*A226</f>
        <v>0</v>
      </c>
    </row>
    <row r="227" spans="1:5" ht="21" customHeight="1">
      <c r="A227" s="138"/>
      <c r="B227" s="77" t="s">
        <v>912</v>
      </c>
      <c r="C227" s="64">
        <v>950</v>
      </c>
      <c r="D227" s="65" t="s">
        <v>34</v>
      </c>
      <c r="E227" s="142">
        <f>+C227*A227</f>
        <v>0</v>
      </c>
    </row>
    <row r="228" spans="1:5" ht="21" customHeight="1">
      <c r="A228" s="138"/>
      <c r="B228" s="77"/>
      <c r="C228" s="64"/>
      <c r="D228" s="65"/>
      <c r="E228" s="142">
        <f>+C228*A228</f>
        <v>0</v>
      </c>
    </row>
    <row r="229" spans="1:5" ht="21" customHeight="1">
      <c r="A229" s="138"/>
      <c r="B229" s="77"/>
      <c r="C229" s="64"/>
      <c r="D229" s="65"/>
      <c r="E229" s="142">
        <f>+C229*A229</f>
        <v>0</v>
      </c>
    </row>
    <row r="230" spans="1:5" ht="21" customHeight="1">
      <c r="A230" s="138"/>
      <c r="B230" s="77"/>
      <c r="C230" s="64"/>
      <c r="D230" s="65"/>
      <c r="E230" s="142">
        <f>+C230*A230</f>
        <v>0</v>
      </c>
    </row>
    <row r="231" spans="1:5" ht="21" customHeight="1">
      <c r="A231" s="138"/>
      <c r="B231" s="77"/>
      <c r="C231" s="64"/>
      <c r="D231" s="65"/>
      <c r="E231" s="142">
        <f>+C231*A231</f>
        <v>0</v>
      </c>
    </row>
    <row r="232" spans="1:5" ht="21" customHeight="1">
      <c r="A232" s="138"/>
      <c r="B232" s="77"/>
      <c r="C232" s="64"/>
      <c r="D232" s="65"/>
      <c r="E232" s="142">
        <f>+C232*A232</f>
        <v>0</v>
      </c>
    </row>
    <row r="233" spans="1:5" ht="21" customHeight="1">
      <c r="A233" s="138"/>
      <c r="B233" s="77"/>
      <c r="C233" s="64"/>
      <c r="D233" s="65"/>
      <c r="E233" s="142">
        <f>+C233*A233</f>
        <v>0</v>
      </c>
    </row>
    <row r="234" spans="1:5" ht="21" customHeight="1">
      <c r="A234" s="138"/>
      <c r="B234" s="77"/>
      <c r="C234" s="64"/>
      <c r="D234" s="65"/>
      <c r="E234" s="142">
        <f>+C234*A234</f>
        <v>0</v>
      </c>
    </row>
    <row r="235" spans="1:5" ht="21" customHeight="1">
      <c r="A235" s="138"/>
      <c r="B235" s="77"/>
      <c r="C235" s="64"/>
      <c r="D235" s="65"/>
      <c r="E235" s="142">
        <f>+C235*A235</f>
        <v>0</v>
      </c>
    </row>
    <row r="236" spans="1:5" ht="21" customHeight="1">
      <c r="A236" s="138"/>
      <c r="B236" s="77"/>
      <c r="C236" s="64"/>
      <c r="D236" s="65"/>
      <c r="E236" s="142">
        <f>+C236*A236</f>
        <v>0</v>
      </c>
    </row>
    <row r="237" spans="1:5" ht="21" customHeight="1" thickBot="1">
      <c r="A237" s="70"/>
      <c r="B237" s="70"/>
      <c r="C237" s="72"/>
      <c r="D237" s="1"/>
      <c r="E237" s="73"/>
    </row>
    <row r="238" spans="1:5" ht="21" customHeight="1" thickBot="1">
      <c r="A238" s="74" t="str">
        <f>IF(SUM(A240:A266)=0,"",9999)</f>
        <v/>
      </c>
      <c r="B238" s="57" t="s">
        <v>182</v>
      </c>
      <c r="C238" s="72"/>
      <c r="D238" s="75"/>
      <c r="E238" s="73"/>
    </row>
    <row r="239" spans="1:5" ht="21" customHeight="1">
      <c r="A239" s="70"/>
      <c r="B239" s="71"/>
      <c r="C239" s="72"/>
      <c r="D239" s="1"/>
      <c r="E239" s="73"/>
    </row>
    <row r="240" spans="1:5" ht="21" customHeight="1">
      <c r="A240" s="138"/>
      <c r="B240" s="77" t="s">
        <v>913</v>
      </c>
      <c r="C240" s="64">
        <v>1300</v>
      </c>
      <c r="D240" s="65" t="s">
        <v>106</v>
      </c>
      <c r="E240" s="142">
        <f>+C240*A240</f>
        <v>0</v>
      </c>
    </row>
    <row r="241" spans="1:5" ht="21" customHeight="1">
      <c r="A241" s="138"/>
      <c r="B241" s="77" t="s">
        <v>914</v>
      </c>
      <c r="C241" s="64">
        <v>1400</v>
      </c>
      <c r="D241" s="65" t="s">
        <v>34</v>
      </c>
      <c r="E241" s="142">
        <f>+C241*A241</f>
        <v>0</v>
      </c>
    </row>
    <row r="242" spans="1:5" ht="21" customHeight="1">
      <c r="A242" s="138"/>
      <c r="B242" s="77" t="s">
        <v>911</v>
      </c>
      <c r="C242" s="64">
        <v>2000</v>
      </c>
      <c r="D242" s="65" t="s">
        <v>183</v>
      </c>
      <c r="E242" s="142">
        <f>+C242*A242</f>
        <v>0</v>
      </c>
    </row>
    <row r="243" spans="1:5" ht="21" customHeight="1">
      <c r="A243" s="138"/>
      <c r="B243" s="77" t="s">
        <v>915</v>
      </c>
      <c r="C243" s="64">
        <v>2000</v>
      </c>
      <c r="D243" s="65" t="s">
        <v>184</v>
      </c>
      <c r="E243" s="142">
        <f>+C243*A243</f>
        <v>0</v>
      </c>
    </row>
    <row r="244" spans="1:5" ht="21" customHeight="1">
      <c r="A244" s="138"/>
      <c r="B244" s="77" t="s">
        <v>916</v>
      </c>
      <c r="C244" s="64">
        <v>2200</v>
      </c>
      <c r="D244" s="65" t="s">
        <v>185</v>
      </c>
      <c r="E244" s="142">
        <f>+C244*A244</f>
        <v>0</v>
      </c>
    </row>
    <row r="245" spans="1:5" ht="21" customHeight="1">
      <c r="A245" s="138"/>
      <c r="B245" s="77" t="s">
        <v>917</v>
      </c>
      <c r="C245" s="64">
        <v>2500</v>
      </c>
      <c r="D245" s="65" t="s">
        <v>186</v>
      </c>
      <c r="E245" s="142">
        <f>+C245*A245</f>
        <v>0</v>
      </c>
    </row>
    <row r="246" spans="1:5" ht="21" customHeight="1">
      <c r="A246" s="138"/>
      <c r="B246" s="77" t="s">
        <v>918</v>
      </c>
      <c r="C246" s="64">
        <v>2800</v>
      </c>
      <c r="D246" s="65" t="s">
        <v>187</v>
      </c>
      <c r="E246" s="142">
        <f>+C246*A246</f>
        <v>0</v>
      </c>
    </row>
    <row r="247" spans="1:5" ht="21" customHeight="1">
      <c r="A247" s="138"/>
      <c r="B247" s="77" t="s">
        <v>919</v>
      </c>
      <c r="C247" s="64">
        <v>2700</v>
      </c>
      <c r="D247" s="65" t="s">
        <v>188</v>
      </c>
      <c r="E247" s="142">
        <f>+C247*A247</f>
        <v>0</v>
      </c>
    </row>
    <row r="248" spans="1:5" ht="21" customHeight="1">
      <c r="A248" s="138"/>
      <c r="B248" s="77" t="s">
        <v>920</v>
      </c>
      <c r="C248" s="64">
        <v>3000</v>
      </c>
      <c r="D248" s="65" t="s">
        <v>187</v>
      </c>
      <c r="E248" s="142">
        <f>+C248*A248</f>
        <v>0</v>
      </c>
    </row>
    <row r="249" spans="1:5" ht="21" customHeight="1">
      <c r="A249" s="138"/>
      <c r="B249" s="77" t="s">
        <v>189</v>
      </c>
      <c r="C249" s="64">
        <v>4000</v>
      </c>
      <c r="D249" s="65" t="s">
        <v>190</v>
      </c>
      <c r="E249" s="142">
        <f>+C249*A249</f>
        <v>0</v>
      </c>
    </row>
    <row r="250" spans="1:5" ht="21" customHeight="1">
      <c r="A250" s="138"/>
      <c r="B250" s="77" t="s">
        <v>191</v>
      </c>
      <c r="C250" s="64">
        <v>4000</v>
      </c>
      <c r="D250" s="65" t="s">
        <v>190</v>
      </c>
      <c r="E250" s="142">
        <f>+C250*A250</f>
        <v>0</v>
      </c>
    </row>
    <row r="251" spans="1:5" ht="21" customHeight="1">
      <c r="A251" s="138"/>
      <c r="B251" s="77" t="s">
        <v>192</v>
      </c>
      <c r="C251" s="64">
        <v>4000</v>
      </c>
      <c r="D251" s="65" t="s">
        <v>190</v>
      </c>
      <c r="E251" s="142">
        <f>+C251*A251</f>
        <v>0</v>
      </c>
    </row>
    <row r="252" spans="1:5" ht="21" customHeight="1">
      <c r="A252" s="138"/>
      <c r="B252" s="77" t="s">
        <v>193</v>
      </c>
      <c r="C252" s="64">
        <v>4000</v>
      </c>
      <c r="D252" s="65" t="s">
        <v>190</v>
      </c>
      <c r="E252" s="142">
        <f>+C252*A252</f>
        <v>0</v>
      </c>
    </row>
    <row r="253" spans="1:5" ht="21" customHeight="1">
      <c r="A253" s="138"/>
      <c r="B253" s="77" t="s">
        <v>194</v>
      </c>
      <c r="C253" s="64">
        <v>4000</v>
      </c>
      <c r="D253" s="65" t="s">
        <v>188</v>
      </c>
      <c r="E253" s="142">
        <f>+C253*A253</f>
        <v>0</v>
      </c>
    </row>
    <row r="254" spans="1:5" ht="21" customHeight="1">
      <c r="A254" s="138"/>
      <c r="B254" s="77" t="s">
        <v>195</v>
      </c>
      <c r="C254" s="64">
        <v>4000</v>
      </c>
      <c r="D254" s="65" t="s">
        <v>187</v>
      </c>
      <c r="E254" s="142">
        <f>+C254*A254</f>
        <v>0</v>
      </c>
    </row>
    <row r="255" spans="1:5" ht="21" customHeight="1">
      <c r="A255" s="138"/>
      <c r="B255" s="77" t="s">
        <v>196</v>
      </c>
      <c r="C255" s="64">
        <v>4000</v>
      </c>
      <c r="D255" s="65" t="s">
        <v>187</v>
      </c>
      <c r="E255" s="142">
        <f>+C255*A255</f>
        <v>0</v>
      </c>
    </row>
    <row r="256" spans="1:5" ht="21" customHeight="1">
      <c r="A256" s="138"/>
      <c r="B256" s="77" t="s">
        <v>197</v>
      </c>
      <c r="C256" s="64">
        <v>1200</v>
      </c>
      <c r="D256" s="65" t="s">
        <v>198</v>
      </c>
      <c r="E256" s="142">
        <f>+C256*A256</f>
        <v>0</v>
      </c>
    </row>
    <row r="257" spans="1:5" ht="21" customHeight="1">
      <c r="A257" s="138"/>
      <c r="B257" s="77" t="s">
        <v>199</v>
      </c>
      <c r="C257" s="64">
        <v>4000</v>
      </c>
      <c r="D257" s="65" t="s">
        <v>190</v>
      </c>
      <c r="E257" s="142">
        <f>+C257*A257</f>
        <v>0</v>
      </c>
    </row>
    <row r="258" spans="1:5" ht="21" customHeight="1">
      <c r="A258" s="138"/>
      <c r="B258" s="77"/>
      <c r="C258" s="64"/>
      <c r="D258" s="65"/>
      <c r="E258" s="142">
        <f>+C258*A258</f>
        <v>0</v>
      </c>
    </row>
    <row r="259" spans="1:5" ht="21" customHeight="1">
      <c r="A259" s="138"/>
      <c r="B259" s="77"/>
      <c r="C259" s="64"/>
      <c r="D259" s="65"/>
      <c r="E259" s="142">
        <f>+C259*A259</f>
        <v>0</v>
      </c>
    </row>
    <row r="260" spans="1:5" ht="21" customHeight="1">
      <c r="A260" s="138"/>
      <c r="B260" s="77"/>
      <c r="C260" s="64"/>
      <c r="D260" s="65"/>
      <c r="E260" s="142">
        <f>+C260*A260</f>
        <v>0</v>
      </c>
    </row>
    <row r="261" spans="1:5" ht="21" customHeight="1">
      <c r="A261" s="138"/>
      <c r="B261" s="77"/>
      <c r="C261" s="64"/>
      <c r="D261" s="65"/>
      <c r="E261" s="142">
        <f>+C261*A261</f>
        <v>0</v>
      </c>
    </row>
    <row r="262" spans="1:5" ht="21" customHeight="1">
      <c r="A262" s="138"/>
      <c r="B262" s="77"/>
      <c r="C262" s="64"/>
      <c r="D262" s="65"/>
      <c r="E262" s="142">
        <f>+C262*A262</f>
        <v>0</v>
      </c>
    </row>
    <row r="263" spans="1:5" ht="21" customHeight="1">
      <c r="A263" s="138"/>
      <c r="B263" s="77"/>
      <c r="C263" s="64"/>
      <c r="D263" s="65"/>
      <c r="E263" s="142">
        <f>+C263*A263</f>
        <v>0</v>
      </c>
    </row>
    <row r="264" spans="1:5" ht="21" customHeight="1">
      <c r="A264" s="138"/>
      <c r="B264" s="77"/>
      <c r="C264" s="64"/>
      <c r="D264" s="65"/>
      <c r="E264" s="142">
        <f>+C264*A264</f>
        <v>0</v>
      </c>
    </row>
    <row r="265" spans="1:5" ht="21" customHeight="1">
      <c r="A265" s="138"/>
      <c r="B265" s="77"/>
      <c r="C265" s="64"/>
      <c r="D265" s="65"/>
      <c r="E265" s="142">
        <f>+C265*A265</f>
        <v>0</v>
      </c>
    </row>
    <row r="266" spans="1:5" ht="21" customHeight="1">
      <c r="A266" s="138"/>
      <c r="B266" s="77"/>
      <c r="C266" s="64"/>
      <c r="D266" s="65"/>
      <c r="E266" s="142">
        <f>+C266*A266</f>
        <v>0</v>
      </c>
    </row>
    <row r="267" spans="1:5" ht="21" customHeight="1" thickBot="1">
      <c r="A267" s="70"/>
      <c r="B267" s="70"/>
      <c r="C267" s="72"/>
      <c r="D267" s="1"/>
      <c r="E267" s="73"/>
    </row>
    <row r="268" spans="1:5" ht="21" customHeight="1" thickBot="1">
      <c r="A268" s="74" t="str">
        <f>IF(SUM(A270:A297)=0,"",9999)</f>
        <v/>
      </c>
      <c r="B268" s="57" t="s">
        <v>200</v>
      </c>
      <c r="C268" s="72"/>
      <c r="D268" s="75"/>
      <c r="E268" s="73"/>
    </row>
    <row r="269" spans="1:5" ht="21" customHeight="1">
      <c r="A269" s="70"/>
      <c r="B269" s="71"/>
      <c r="C269" s="72"/>
      <c r="D269" s="1"/>
      <c r="E269" s="73"/>
    </row>
    <row r="270" spans="1:5" ht="21" customHeight="1">
      <c r="A270" s="138"/>
      <c r="B270" s="77" t="s">
        <v>921</v>
      </c>
      <c r="C270" s="64">
        <v>12000</v>
      </c>
      <c r="D270" s="65" t="s">
        <v>183</v>
      </c>
      <c r="E270" s="142">
        <f>+C270*A270</f>
        <v>0</v>
      </c>
    </row>
    <row r="271" spans="1:5" ht="21" customHeight="1">
      <c r="A271" s="138"/>
      <c r="B271" s="77" t="s">
        <v>922</v>
      </c>
      <c r="C271" s="64">
        <v>15000</v>
      </c>
      <c r="D271" s="65" t="s">
        <v>183</v>
      </c>
      <c r="E271" s="142">
        <f>+C271*A271</f>
        <v>0</v>
      </c>
    </row>
    <row r="272" spans="1:5" ht="21" customHeight="1">
      <c r="A272" s="138"/>
      <c r="B272" s="77" t="s">
        <v>923</v>
      </c>
      <c r="C272" s="64">
        <v>15000</v>
      </c>
      <c r="D272" s="65" t="s">
        <v>183</v>
      </c>
      <c r="E272" s="142">
        <f>+C272*A272</f>
        <v>0</v>
      </c>
    </row>
    <row r="273" spans="1:5" ht="21" customHeight="1">
      <c r="A273" s="138"/>
      <c r="B273" s="77" t="s">
        <v>924</v>
      </c>
      <c r="C273" s="64">
        <v>15000</v>
      </c>
      <c r="D273" s="65" t="s">
        <v>183</v>
      </c>
      <c r="E273" s="142">
        <f>+C273*A273</f>
        <v>0</v>
      </c>
    </row>
    <row r="274" spans="1:5" ht="21" customHeight="1">
      <c r="A274" s="138"/>
      <c r="B274" s="77" t="s">
        <v>925</v>
      </c>
      <c r="C274" s="64">
        <v>15000</v>
      </c>
      <c r="D274" s="65" t="s">
        <v>183</v>
      </c>
      <c r="E274" s="142">
        <f>+C274*A274</f>
        <v>0</v>
      </c>
    </row>
    <row r="275" spans="1:5" ht="21" customHeight="1">
      <c r="A275" s="138"/>
      <c r="B275" s="77" t="s">
        <v>926</v>
      </c>
      <c r="C275" s="64">
        <v>15000</v>
      </c>
      <c r="D275" s="65" t="s">
        <v>183</v>
      </c>
      <c r="E275" s="142">
        <f>+C275*A275</f>
        <v>0</v>
      </c>
    </row>
    <row r="276" spans="1:5" ht="21" customHeight="1">
      <c r="A276" s="138"/>
      <c r="B276" s="77" t="s">
        <v>927</v>
      </c>
      <c r="C276" s="64">
        <v>10000</v>
      </c>
      <c r="D276" s="65" t="s">
        <v>124</v>
      </c>
      <c r="E276" s="142">
        <f>+C276*A276</f>
        <v>0</v>
      </c>
    </row>
    <row r="277" spans="1:5" ht="21" customHeight="1">
      <c r="A277" s="138"/>
      <c r="B277" s="77" t="s">
        <v>1182</v>
      </c>
      <c r="C277" s="64">
        <v>15300</v>
      </c>
      <c r="D277" s="65" t="s">
        <v>161</v>
      </c>
      <c r="E277" s="142">
        <f>+C277*A277</f>
        <v>0</v>
      </c>
    </row>
    <row r="278" spans="1:5" ht="21" customHeight="1">
      <c r="A278" s="138"/>
      <c r="B278" s="77" t="s">
        <v>1183</v>
      </c>
      <c r="C278" s="64">
        <v>15300</v>
      </c>
      <c r="D278" s="65" t="s">
        <v>161</v>
      </c>
      <c r="E278" s="142">
        <f>+C278*A278</f>
        <v>0</v>
      </c>
    </row>
    <row r="279" spans="1:5" ht="21" customHeight="1">
      <c r="A279" s="138"/>
      <c r="B279" s="77" t="s">
        <v>1184</v>
      </c>
      <c r="C279" s="64">
        <v>16500</v>
      </c>
      <c r="D279" s="65" t="s">
        <v>183</v>
      </c>
      <c r="E279" s="142">
        <f>+C279*A279</f>
        <v>0</v>
      </c>
    </row>
    <row r="280" spans="1:5" ht="21" customHeight="1">
      <c r="A280" s="138"/>
      <c r="B280" s="77" t="s">
        <v>1185</v>
      </c>
      <c r="C280" s="64">
        <v>15000</v>
      </c>
      <c r="D280" s="65" t="s">
        <v>183</v>
      </c>
      <c r="E280" s="142">
        <f>+C280*A280</f>
        <v>0</v>
      </c>
    </row>
    <row r="281" spans="1:5" ht="21" customHeight="1">
      <c r="A281" s="138"/>
      <c r="B281" s="77" t="s">
        <v>1186</v>
      </c>
      <c r="C281" s="64">
        <v>14800</v>
      </c>
      <c r="D281" s="65" t="s">
        <v>124</v>
      </c>
      <c r="E281" s="142">
        <f>+C281*A281</f>
        <v>0</v>
      </c>
    </row>
    <row r="282" spans="1:5" ht="21" customHeight="1">
      <c r="A282" s="138"/>
      <c r="B282" s="77" t="s">
        <v>1187</v>
      </c>
      <c r="C282" s="64">
        <v>1000</v>
      </c>
      <c r="D282" s="65" t="s">
        <v>112</v>
      </c>
      <c r="E282" s="142">
        <f>+C282*A282</f>
        <v>0</v>
      </c>
    </row>
    <row r="283" spans="1:5" ht="21" customHeight="1">
      <c r="A283" s="138"/>
      <c r="B283" s="77" t="s">
        <v>1188</v>
      </c>
      <c r="C283" s="64">
        <v>14500</v>
      </c>
      <c r="D283" s="65" t="s">
        <v>201</v>
      </c>
      <c r="E283" s="142">
        <f>+C283*A283</f>
        <v>0</v>
      </c>
    </row>
    <row r="284" spans="1:5" ht="21" customHeight="1">
      <c r="A284" s="138"/>
      <c r="B284" s="77" t="s">
        <v>1189</v>
      </c>
      <c r="C284" s="64">
        <v>1100</v>
      </c>
      <c r="D284" s="65"/>
      <c r="E284" s="142">
        <f>+C284*A284</f>
        <v>0</v>
      </c>
    </row>
    <row r="285" spans="1:5" ht="21" customHeight="1">
      <c r="A285" s="138"/>
      <c r="B285" s="77" t="s">
        <v>1190</v>
      </c>
      <c r="C285" s="64">
        <v>1200</v>
      </c>
      <c r="D285" s="65"/>
      <c r="E285" s="142">
        <f>+C285*A285</f>
        <v>0</v>
      </c>
    </row>
    <row r="286" spans="1:5" ht="21" customHeight="1">
      <c r="A286" s="138"/>
      <c r="B286" s="77" t="s">
        <v>1191</v>
      </c>
      <c r="C286" s="64">
        <v>17300</v>
      </c>
      <c r="D286" s="65"/>
      <c r="E286" s="142">
        <f>+C286*A286</f>
        <v>0</v>
      </c>
    </row>
    <row r="287" spans="1:5" ht="21" customHeight="1">
      <c r="A287" s="138"/>
      <c r="B287" s="77" t="s">
        <v>1192</v>
      </c>
      <c r="C287" s="64">
        <v>17500</v>
      </c>
      <c r="D287" s="65"/>
      <c r="E287" s="142">
        <f>+C287*A287</f>
        <v>0</v>
      </c>
    </row>
    <row r="288" spans="1:5" ht="21" customHeight="1">
      <c r="A288" s="138"/>
      <c r="B288" s="77" t="s">
        <v>1226</v>
      </c>
      <c r="C288" s="64">
        <v>14000</v>
      </c>
      <c r="D288" s="65"/>
      <c r="E288" s="142">
        <f>+C288*A288</f>
        <v>0</v>
      </c>
    </row>
    <row r="289" spans="1:5" ht="21" customHeight="1">
      <c r="A289" s="138"/>
      <c r="B289" s="77"/>
      <c r="C289" s="64"/>
      <c r="D289" s="65"/>
      <c r="E289" s="142">
        <f>+C289*A289</f>
        <v>0</v>
      </c>
    </row>
    <row r="290" spans="1:5" ht="21" customHeight="1">
      <c r="A290" s="138"/>
      <c r="B290" s="77"/>
      <c r="C290" s="64"/>
      <c r="D290" s="65"/>
      <c r="E290" s="142">
        <f>+C290*A290</f>
        <v>0</v>
      </c>
    </row>
    <row r="291" spans="1:5" ht="21" customHeight="1">
      <c r="A291" s="138"/>
      <c r="B291" s="77"/>
      <c r="C291" s="64"/>
      <c r="D291" s="65"/>
      <c r="E291" s="142">
        <f>+C291*A291</f>
        <v>0</v>
      </c>
    </row>
    <row r="292" spans="1:5" ht="21" customHeight="1">
      <c r="A292" s="138"/>
      <c r="B292" s="77"/>
      <c r="C292" s="64"/>
      <c r="D292" s="65"/>
      <c r="E292" s="142">
        <f>+C292*A292</f>
        <v>0</v>
      </c>
    </row>
    <row r="293" spans="1:5" ht="21" customHeight="1">
      <c r="A293" s="138"/>
      <c r="B293" s="77"/>
      <c r="C293" s="64"/>
      <c r="D293" s="65"/>
      <c r="E293" s="142">
        <f>+C293*A293</f>
        <v>0</v>
      </c>
    </row>
    <row r="294" spans="1:5" ht="21" customHeight="1">
      <c r="A294" s="138"/>
      <c r="B294" s="77"/>
      <c r="C294" s="64"/>
      <c r="D294" s="65"/>
      <c r="E294" s="142">
        <f>+C294*A294</f>
        <v>0</v>
      </c>
    </row>
    <row r="295" spans="1:5" ht="21" customHeight="1">
      <c r="A295" s="138"/>
      <c r="B295" s="77"/>
      <c r="C295" s="64"/>
      <c r="D295" s="65"/>
      <c r="E295" s="142">
        <f>+C295*A295</f>
        <v>0</v>
      </c>
    </row>
    <row r="296" spans="1:5" ht="21" customHeight="1">
      <c r="A296" s="138"/>
      <c r="B296" s="77"/>
      <c r="C296" s="64"/>
      <c r="D296" s="65"/>
      <c r="E296" s="142">
        <f>+C296*A296</f>
        <v>0</v>
      </c>
    </row>
    <row r="297" spans="1:5" ht="21" customHeight="1">
      <c r="A297" s="138"/>
      <c r="B297" s="77"/>
      <c r="C297" s="64"/>
      <c r="D297" s="65"/>
      <c r="E297" s="142">
        <f>+C297*A297</f>
        <v>0</v>
      </c>
    </row>
    <row r="298" spans="1:5" ht="21" customHeight="1" thickBot="1">
      <c r="A298" s="70"/>
      <c r="B298" s="70"/>
      <c r="C298" s="72"/>
      <c r="D298" s="1"/>
      <c r="E298" s="73"/>
    </row>
    <row r="299" spans="1:5" ht="21" customHeight="1" thickBot="1">
      <c r="A299" s="74" t="str">
        <f>IF(SUM(A301:A343)=0,"",9999)</f>
        <v/>
      </c>
      <c r="B299" s="57" t="s">
        <v>202</v>
      </c>
      <c r="C299" s="72"/>
      <c r="D299" s="75"/>
      <c r="E299" s="73"/>
    </row>
    <row r="300" spans="1:5" ht="21" customHeight="1">
      <c r="A300" s="70"/>
      <c r="B300" s="71"/>
      <c r="C300" s="72"/>
      <c r="D300" s="1"/>
      <c r="E300" s="73"/>
    </row>
    <row r="301" spans="1:5" ht="21" customHeight="1">
      <c r="A301" s="138"/>
      <c r="B301" s="63" t="s">
        <v>928</v>
      </c>
      <c r="C301" s="64">
        <v>3400</v>
      </c>
      <c r="D301" s="65" t="s">
        <v>104</v>
      </c>
      <c r="E301" s="142">
        <f>+C301*A301</f>
        <v>0</v>
      </c>
    </row>
    <row r="302" spans="1:5" ht="21" customHeight="1">
      <c r="A302" s="138"/>
      <c r="B302" s="63" t="s">
        <v>929</v>
      </c>
      <c r="C302" s="64">
        <v>3100</v>
      </c>
      <c r="D302" s="65" t="s">
        <v>104</v>
      </c>
      <c r="E302" s="142">
        <f>+C302*A302</f>
        <v>0</v>
      </c>
    </row>
    <row r="303" spans="1:5" ht="21" customHeight="1">
      <c r="A303" s="138"/>
      <c r="B303" s="63" t="s">
        <v>930</v>
      </c>
      <c r="C303" s="64">
        <v>4800</v>
      </c>
      <c r="D303" s="65" t="s">
        <v>104</v>
      </c>
      <c r="E303" s="142">
        <f>+C303*A303</f>
        <v>0</v>
      </c>
    </row>
    <row r="304" spans="1:5" ht="21" customHeight="1">
      <c r="A304" s="138"/>
      <c r="B304" s="63" t="s">
        <v>931</v>
      </c>
      <c r="C304" s="64">
        <v>4800</v>
      </c>
      <c r="D304" s="65" t="s">
        <v>104</v>
      </c>
      <c r="E304" s="142">
        <f>+C304*A304</f>
        <v>0</v>
      </c>
    </row>
    <row r="305" spans="1:5" ht="21" customHeight="1">
      <c r="A305" s="138"/>
      <c r="B305" s="63" t="s">
        <v>932</v>
      </c>
      <c r="C305" s="64">
        <v>4500</v>
      </c>
      <c r="D305" s="65" t="s">
        <v>112</v>
      </c>
      <c r="E305" s="142">
        <f>+C305*A305</f>
        <v>0</v>
      </c>
    </row>
    <row r="306" spans="1:5" ht="21" customHeight="1">
      <c r="A306" s="138"/>
      <c r="B306" s="63" t="s">
        <v>933</v>
      </c>
      <c r="C306" s="64">
        <v>5100</v>
      </c>
      <c r="D306" s="65" t="s">
        <v>104</v>
      </c>
      <c r="E306" s="142">
        <f>+C306*A306</f>
        <v>0</v>
      </c>
    </row>
    <row r="307" spans="1:5" ht="21" customHeight="1">
      <c r="A307" s="138"/>
      <c r="B307" s="63" t="s">
        <v>934</v>
      </c>
      <c r="C307" s="64">
        <v>5100</v>
      </c>
      <c r="D307" s="65" t="s">
        <v>104</v>
      </c>
      <c r="E307" s="142">
        <f>+C307*A307</f>
        <v>0</v>
      </c>
    </row>
    <row r="308" spans="1:5" ht="21" customHeight="1">
      <c r="A308" s="138"/>
      <c r="B308" s="63" t="s">
        <v>935</v>
      </c>
      <c r="C308" s="64">
        <v>3300</v>
      </c>
      <c r="D308" s="65" t="s">
        <v>124</v>
      </c>
      <c r="E308" s="142">
        <f>+C308*A308</f>
        <v>0</v>
      </c>
    </row>
    <row r="309" spans="1:5" ht="21" customHeight="1">
      <c r="A309" s="138"/>
      <c r="B309" s="63" t="s">
        <v>936</v>
      </c>
      <c r="C309" s="64">
        <v>5450</v>
      </c>
      <c r="D309" s="65" t="s">
        <v>203</v>
      </c>
      <c r="E309" s="142">
        <f>+C309*A309</f>
        <v>0</v>
      </c>
    </row>
    <row r="310" spans="1:5" ht="21" customHeight="1">
      <c r="A310" s="138"/>
      <c r="B310" s="63" t="s">
        <v>204</v>
      </c>
      <c r="C310" s="64">
        <v>6500</v>
      </c>
      <c r="D310" s="65" t="s">
        <v>100</v>
      </c>
      <c r="E310" s="142">
        <f>+C310*A310</f>
        <v>0</v>
      </c>
    </row>
    <row r="311" spans="1:5" ht="21" customHeight="1">
      <c r="A311" s="138"/>
      <c r="B311" s="63" t="s">
        <v>205</v>
      </c>
      <c r="C311" s="64">
        <v>7000</v>
      </c>
      <c r="D311" s="65" t="s">
        <v>124</v>
      </c>
      <c r="E311" s="142">
        <f>+C311*A311</f>
        <v>0</v>
      </c>
    </row>
    <row r="312" spans="1:5" ht="21" customHeight="1">
      <c r="A312" s="138"/>
      <c r="B312" s="63" t="s">
        <v>206</v>
      </c>
      <c r="C312" s="64">
        <v>8000</v>
      </c>
      <c r="D312" s="65" t="s">
        <v>124</v>
      </c>
      <c r="E312" s="142">
        <f>+C312*A312</f>
        <v>0</v>
      </c>
    </row>
    <row r="313" spans="1:5" ht="21" customHeight="1">
      <c r="A313" s="138"/>
      <c r="B313" s="63" t="s">
        <v>207</v>
      </c>
      <c r="C313" s="64">
        <v>4200</v>
      </c>
      <c r="D313" s="65"/>
      <c r="E313" s="142">
        <f>+C313*A313</f>
        <v>0</v>
      </c>
    </row>
    <row r="314" spans="1:5" ht="21" customHeight="1">
      <c r="A314" s="138"/>
      <c r="B314" s="63" t="s">
        <v>208</v>
      </c>
      <c r="C314" s="64">
        <v>7000</v>
      </c>
      <c r="D314" s="65" t="s">
        <v>100</v>
      </c>
      <c r="E314" s="142">
        <f>+C314*A314</f>
        <v>0</v>
      </c>
    </row>
    <row r="315" spans="1:5" ht="21" customHeight="1">
      <c r="A315" s="138"/>
      <c r="B315" s="63" t="s">
        <v>209</v>
      </c>
      <c r="C315" s="64">
        <v>5100</v>
      </c>
      <c r="D315" s="65" t="s">
        <v>104</v>
      </c>
      <c r="E315" s="142">
        <f>+C315*A315</f>
        <v>0</v>
      </c>
    </row>
    <row r="316" spans="1:5" ht="21" customHeight="1">
      <c r="A316" s="138"/>
      <c r="B316" s="63" t="s">
        <v>210</v>
      </c>
      <c r="C316" s="64">
        <v>5600</v>
      </c>
      <c r="D316" s="65" t="s">
        <v>34</v>
      </c>
      <c r="E316" s="142">
        <f>+C316*A316</f>
        <v>0</v>
      </c>
    </row>
    <row r="317" spans="1:5" ht="21" customHeight="1">
      <c r="A317" s="138"/>
      <c r="B317" s="63" t="s">
        <v>211</v>
      </c>
      <c r="C317" s="64">
        <v>3100</v>
      </c>
      <c r="D317" s="65"/>
      <c r="E317" s="142">
        <f>+C317*A317</f>
        <v>0</v>
      </c>
    </row>
    <row r="318" spans="1:5" ht="21" customHeight="1">
      <c r="A318" s="138"/>
      <c r="B318" s="63" t="s">
        <v>212</v>
      </c>
      <c r="C318" s="64">
        <v>3750</v>
      </c>
      <c r="D318" s="65"/>
      <c r="E318" s="142">
        <f>+C318*A318</f>
        <v>0</v>
      </c>
    </row>
    <row r="319" spans="1:5" ht="21" customHeight="1">
      <c r="A319" s="138"/>
      <c r="B319" s="63" t="s">
        <v>213</v>
      </c>
      <c r="C319" s="64">
        <v>6700</v>
      </c>
      <c r="D319" s="65"/>
      <c r="E319" s="142">
        <f>+C319*A319</f>
        <v>0</v>
      </c>
    </row>
    <row r="320" spans="1:5" ht="21" customHeight="1">
      <c r="A320" s="138"/>
      <c r="B320" s="63" t="s">
        <v>214</v>
      </c>
      <c r="C320" s="64">
        <v>1650</v>
      </c>
      <c r="D320" s="65"/>
      <c r="E320" s="142">
        <f>+C320*A320</f>
        <v>0</v>
      </c>
    </row>
    <row r="321" spans="1:5" ht="21" customHeight="1">
      <c r="A321" s="138"/>
      <c r="B321" s="63" t="s">
        <v>215</v>
      </c>
      <c r="C321" s="64">
        <v>4200</v>
      </c>
      <c r="D321" s="65"/>
      <c r="E321" s="142">
        <f>+C321*A321</f>
        <v>0</v>
      </c>
    </row>
    <row r="322" spans="1:5" ht="21" customHeight="1">
      <c r="A322" s="138"/>
      <c r="B322" s="63" t="s">
        <v>216</v>
      </c>
      <c r="C322" s="64">
        <v>5700</v>
      </c>
      <c r="D322" s="65"/>
      <c r="E322" s="142">
        <f>+C322*A322</f>
        <v>0</v>
      </c>
    </row>
    <row r="323" spans="1:5" ht="21" customHeight="1">
      <c r="A323" s="138"/>
      <c r="B323" s="63" t="s">
        <v>217</v>
      </c>
      <c r="C323" s="64">
        <v>5500</v>
      </c>
      <c r="D323" s="65"/>
      <c r="E323" s="142">
        <f>+C323*A323</f>
        <v>0</v>
      </c>
    </row>
    <row r="324" spans="1:5" ht="21" customHeight="1">
      <c r="A324" s="138"/>
      <c r="B324" s="63" t="s">
        <v>218</v>
      </c>
      <c r="C324" s="64">
        <v>3100</v>
      </c>
      <c r="D324" s="65"/>
      <c r="E324" s="142">
        <f>+C324*A324</f>
        <v>0</v>
      </c>
    </row>
    <row r="325" spans="1:5" ht="21" customHeight="1">
      <c r="A325" s="138"/>
      <c r="B325" s="63" t="s">
        <v>219</v>
      </c>
      <c r="C325" s="64">
        <v>6500</v>
      </c>
      <c r="D325" s="65"/>
      <c r="E325" s="142">
        <f>+C325*A325</f>
        <v>0</v>
      </c>
    </row>
    <row r="326" spans="1:5" ht="21" customHeight="1">
      <c r="A326" s="138"/>
      <c r="B326" s="63" t="s">
        <v>220</v>
      </c>
      <c r="C326" s="64">
        <v>4200</v>
      </c>
      <c r="D326" s="65"/>
      <c r="E326" s="142">
        <f>+C326*A326</f>
        <v>0</v>
      </c>
    </row>
    <row r="327" spans="1:5" ht="21" customHeight="1">
      <c r="A327" s="138"/>
      <c r="B327" s="63" t="s">
        <v>221</v>
      </c>
      <c r="C327" s="64">
        <v>3000</v>
      </c>
      <c r="D327" s="65"/>
      <c r="E327" s="142">
        <f>+C327*A327</f>
        <v>0</v>
      </c>
    </row>
    <row r="328" spans="1:5" ht="21" customHeight="1">
      <c r="A328" s="138"/>
      <c r="B328" s="63" t="s">
        <v>222</v>
      </c>
      <c r="C328" s="64">
        <v>1750</v>
      </c>
      <c r="D328" s="65"/>
      <c r="E328" s="142">
        <f>+C328*A328</f>
        <v>0</v>
      </c>
    </row>
    <row r="329" spans="1:5" ht="21" customHeight="1">
      <c r="A329" s="138"/>
      <c r="B329" s="63" t="s">
        <v>223</v>
      </c>
      <c r="C329" s="64">
        <v>4800</v>
      </c>
      <c r="D329" s="65"/>
      <c r="E329" s="142">
        <f>+C329*A329</f>
        <v>0</v>
      </c>
    </row>
    <row r="330" spans="1:5" ht="21" customHeight="1">
      <c r="A330" s="138"/>
      <c r="B330" s="63" t="s">
        <v>224</v>
      </c>
      <c r="C330" s="64">
        <v>5800</v>
      </c>
      <c r="D330" s="65"/>
      <c r="E330" s="142">
        <f>+C330*A330</f>
        <v>0</v>
      </c>
    </row>
    <row r="331" spans="1:5" ht="21" customHeight="1">
      <c r="A331" s="138"/>
      <c r="B331" s="63" t="s">
        <v>225</v>
      </c>
      <c r="C331" s="64">
        <v>3800</v>
      </c>
      <c r="D331" s="65"/>
      <c r="E331" s="142">
        <f>+C331*A331</f>
        <v>0</v>
      </c>
    </row>
    <row r="332" spans="1:5" ht="21" customHeight="1">
      <c r="A332" s="138"/>
      <c r="B332" s="63" t="s">
        <v>226</v>
      </c>
      <c r="C332" s="64">
        <v>3500</v>
      </c>
      <c r="D332" s="65"/>
      <c r="E332" s="142">
        <f>+C332*A332</f>
        <v>0</v>
      </c>
    </row>
    <row r="333" spans="1:5" ht="21" customHeight="1">
      <c r="A333" s="138"/>
      <c r="B333" s="77" t="s">
        <v>1227</v>
      </c>
      <c r="C333" s="64">
        <v>4800</v>
      </c>
      <c r="D333" s="65"/>
      <c r="E333" s="142">
        <f>+C333*A333</f>
        <v>0</v>
      </c>
    </row>
    <row r="334" spans="1:5" ht="21" customHeight="1">
      <c r="A334" s="138"/>
      <c r="B334" s="77" t="s">
        <v>1228</v>
      </c>
      <c r="C334" s="64">
        <v>4500</v>
      </c>
      <c r="D334" s="65"/>
      <c r="E334" s="142">
        <f>+C334*A334</f>
        <v>0</v>
      </c>
    </row>
    <row r="335" spans="1:5" ht="21" customHeight="1">
      <c r="A335" s="138"/>
      <c r="B335" s="77" t="s">
        <v>1344</v>
      </c>
      <c r="C335" s="64">
        <v>4000</v>
      </c>
      <c r="D335" s="65"/>
      <c r="E335" s="142">
        <f>+C335*A335</f>
        <v>0</v>
      </c>
    </row>
    <row r="336" spans="1:5" ht="21" customHeight="1">
      <c r="A336" s="138"/>
      <c r="B336" s="77"/>
      <c r="C336" s="64"/>
      <c r="D336" s="65"/>
      <c r="E336" s="142">
        <f>+C336*A336</f>
        <v>0</v>
      </c>
    </row>
    <row r="337" spans="1:5" ht="21" customHeight="1">
      <c r="A337" s="138"/>
      <c r="B337" s="77"/>
      <c r="C337" s="64"/>
      <c r="D337" s="65"/>
      <c r="E337" s="142">
        <f>+C337*A337</f>
        <v>0</v>
      </c>
    </row>
    <row r="338" spans="1:5" ht="21" customHeight="1">
      <c r="A338" s="138"/>
      <c r="B338" s="77"/>
      <c r="C338" s="64"/>
      <c r="D338" s="65"/>
      <c r="E338" s="142">
        <f>+C338*A338</f>
        <v>0</v>
      </c>
    </row>
    <row r="339" spans="1:5" ht="21" customHeight="1">
      <c r="A339" s="138"/>
      <c r="B339" s="77"/>
      <c r="C339" s="64"/>
      <c r="D339" s="65"/>
      <c r="E339" s="142">
        <f>+C339*A339</f>
        <v>0</v>
      </c>
    </row>
    <row r="340" spans="1:5" ht="21" customHeight="1">
      <c r="A340" s="138"/>
      <c r="B340" s="77"/>
      <c r="C340" s="64"/>
      <c r="D340" s="65"/>
      <c r="E340" s="142">
        <f>+C340*A340</f>
        <v>0</v>
      </c>
    </row>
    <row r="341" spans="1:5" ht="21" customHeight="1">
      <c r="A341" s="138"/>
      <c r="B341" s="77"/>
      <c r="C341" s="64"/>
      <c r="D341" s="65"/>
      <c r="E341" s="142">
        <f>+C341*A341</f>
        <v>0</v>
      </c>
    </row>
    <row r="342" spans="1:5" ht="21" customHeight="1">
      <c r="A342" s="138"/>
      <c r="B342" s="77"/>
      <c r="C342" s="64"/>
      <c r="D342" s="65"/>
      <c r="E342" s="142">
        <f>+C342*A342</f>
        <v>0</v>
      </c>
    </row>
    <row r="343" spans="1:5" ht="21" customHeight="1">
      <c r="A343" s="138"/>
      <c r="B343" s="77"/>
      <c r="C343" s="64"/>
      <c r="D343" s="65"/>
      <c r="E343" s="142">
        <f>+C343*A343</f>
        <v>0</v>
      </c>
    </row>
    <row r="344" spans="1:5" ht="21" customHeight="1" thickBot="1">
      <c r="A344" s="78"/>
      <c r="B344" s="70"/>
      <c r="C344" s="73"/>
      <c r="D344" s="1"/>
      <c r="E344" s="73"/>
    </row>
    <row r="345" spans="1:5" ht="21.75" customHeight="1" thickBot="1">
      <c r="A345" s="74" t="str">
        <f>IF(SUM(A347:A389)=0,"",9999)</f>
        <v/>
      </c>
      <c r="B345" s="57" t="s">
        <v>227</v>
      </c>
      <c r="C345" s="73"/>
      <c r="D345" s="75"/>
      <c r="E345" s="73"/>
    </row>
    <row r="346" spans="1:5" ht="21" customHeight="1">
      <c r="A346" s="78"/>
      <c r="B346" s="71"/>
      <c r="C346" s="73"/>
      <c r="D346" s="1"/>
      <c r="E346" s="73"/>
    </row>
    <row r="347" spans="1:5" ht="18.75" customHeight="1">
      <c r="A347" s="138"/>
      <c r="B347" s="63" t="s">
        <v>937</v>
      </c>
      <c r="C347" s="64">
        <v>2500</v>
      </c>
      <c r="D347" s="65" t="s">
        <v>228</v>
      </c>
      <c r="E347" s="142">
        <f>+C347*A347</f>
        <v>0</v>
      </c>
    </row>
    <row r="348" spans="1:5" ht="18.75" customHeight="1">
      <c r="A348" s="138"/>
      <c r="B348" s="63" t="s">
        <v>938</v>
      </c>
      <c r="C348" s="64">
        <v>3200</v>
      </c>
      <c r="D348" s="65" t="s">
        <v>228</v>
      </c>
      <c r="E348" s="142">
        <f>+C348*A348</f>
        <v>0</v>
      </c>
    </row>
    <row r="349" spans="1:5" ht="18.75" customHeight="1">
      <c r="A349" s="138"/>
      <c r="B349" s="63" t="s">
        <v>939</v>
      </c>
      <c r="C349" s="64">
        <v>800</v>
      </c>
      <c r="D349" s="65" t="s">
        <v>229</v>
      </c>
      <c r="E349" s="142">
        <f>+C349*A349</f>
        <v>0</v>
      </c>
    </row>
    <row r="350" spans="1:5" ht="18.75" customHeight="1">
      <c r="A350" s="138"/>
      <c r="B350" s="63" t="s">
        <v>940</v>
      </c>
      <c r="C350" s="64">
        <v>3300</v>
      </c>
      <c r="D350" s="65" t="s">
        <v>230</v>
      </c>
      <c r="E350" s="142">
        <f>+C350*A350</f>
        <v>0</v>
      </c>
    </row>
    <row r="351" spans="1:5" ht="21" customHeight="1">
      <c r="A351" s="138"/>
      <c r="B351" s="63" t="s">
        <v>941</v>
      </c>
      <c r="C351" s="64">
        <v>3100</v>
      </c>
      <c r="D351" s="65" t="s">
        <v>231</v>
      </c>
      <c r="E351" s="142">
        <f>+C351*A351</f>
        <v>0</v>
      </c>
    </row>
    <row r="352" spans="1:5" ht="21" customHeight="1">
      <c r="A352" s="138"/>
      <c r="B352" s="63" t="s">
        <v>942</v>
      </c>
      <c r="C352" s="64">
        <v>3500</v>
      </c>
      <c r="D352" s="65" t="s">
        <v>231</v>
      </c>
      <c r="E352" s="142">
        <f>+C352*A352</f>
        <v>0</v>
      </c>
    </row>
    <row r="353" spans="1:5" ht="21" customHeight="1">
      <c r="A353" s="138"/>
      <c r="B353" s="63" t="s">
        <v>943</v>
      </c>
      <c r="C353" s="64">
        <v>4650</v>
      </c>
      <c r="D353" s="65" t="s">
        <v>106</v>
      </c>
      <c r="E353" s="142">
        <f>+C353*A353</f>
        <v>0</v>
      </c>
    </row>
    <row r="354" spans="1:5" ht="21" customHeight="1">
      <c r="A354" s="138"/>
      <c r="B354" s="63" t="s">
        <v>233</v>
      </c>
      <c r="C354" s="64">
        <v>7000</v>
      </c>
      <c r="D354" s="65" t="s">
        <v>106</v>
      </c>
      <c r="E354" s="142">
        <f>+C354*A354</f>
        <v>0</v>
      </c>
    </row>
    <row r="355" spans="1:5" ht="21" customHeight="1">
      <c r="A355" s="138"/>
      <c r="B355" s="63" t="s">
        <v>234</v>
      </c>
      <c r="C355" s="64">
        <v>800</v>
      </c>
      <c r="D355" s="65" t="s">
        <v>34</v>
      </c>
      <c r="E355" s="142">
        <f>+C355*A355</f>
        <v>0</v>
      </c>
    </row>
    <row r="356" spans="1:5" ht="21" customHeight="1">
      <c r="A356" s="138"/>
      <c r="B356" s="63" t="s">
        <v>235</v>
      </c>
      <c r="C356" s="64">
        <v>2500</v>
      </c>
      <c r="D356" s="65" t="s">
        <v>104</v>
      </c>
      <c r="E356" s="142">
        <f>+C356*A356</f>
        <v>0</v>
      </c>
    </row>
    <row r="357" spans="1:5" ht="21" customHeight="1">
      <c r="A357" s="138"/>
      <c r="B357" s="63" t="s">
        <v>236</v>
      </c>
      <c r="C357" s="64">
        <v>4000</v>
      </c>
      <c r="D357" s="65" t="s">
        <v>70</v>
      </c>
      <c r="E357" s="142">
        <f>+C357*A357</f>
        <v>0</v>
      </c>
    </row>
    <row r="358" spans="1:5" ht="21" customHeight="1">
      <c r="A358" s="138"/>
      <c r="B358" s="63" t="s">
        <v>237</v>
      </c>
      <c r="C358" s="64">
        <v>3000</v>
      </c>
      <c r="D358" s="65" t="s">
        <v>238</v>
      </c>
      <c r="E358" s="142">
        <f>+C358*A358</f>
        <v>0</v>
      </c>
    </row>
    <row r="359" spans="1:5" ht="21" customHeight="1">
      <c r="A359" s="138"/>
      <c r="B359" s="63" t="s">
        <v>239</v>
      </c>
      <c r="C359" s="64">
        <v>3800</v>
      </c>
      <c r="D359" s="65" t="s">
        <v>240</v>
      </c>
      <c r="E359" s="142">
        <f>+C359*A359</f>
        <v>0</v>
      </c>
    </row>
    <row r="360" spans="1:5" ht="21" customHeight="1">
      <c r="A360" s="138"/>
      <c r="B360" s="63" t="s">
        <v>241</v>
      </c>
      <c r="C360" s="64">
        <v>4500</v>
      </c>
      <c r="D360" s="65" t="s">
        <v>240</v>
      </c>
      <c r="E360" s="142">
        <f>+C360*A360</f>
        <v>0</v>
      </c>
    </row>
    <row r="361" spans="1:5" ht="21" customHeight="1">
      <c r="A361" s="138"/>
      <c r="B361" s="63" t="s">
        <v>242</v>
      </c>
      <c r="C361" s="64">
        <v>3050</v>
      </c>
      <c r="D361" s="65" t="s">
        <v>243</v>
      </c>
      <c r="E361" s="142">
        <f>+C361*A361</f>
        <v>0</v>
      </c>
    </row>
    <row r="362" spans="1:5" ht="21" customHeight="1">
      <c r="A362" s="138"/>
      <c r="B362" s="63" t="s">
        <v>244</v>
      </c>
      <c r="C362" s="64">
        <v>5200</v>
      </c>
      <c r="D362" s="65"/>
      <c r="E362" s="142">
        <f>+C362*A362</f>
        <v>0</v>
      </c>
    </row>
    <row r="363" spans="1:5" ht="21" customHeight="1">
      <c r="A363" s="138"/>
      <c r="B363" s="63" t="s">
        <v>245</v>
      </c>
      <c r="C363" s="64">
        <v>3500</v>
      </c>
      <c r="D363" s="65" t="s">
        <v>232</v>
      </c>
      <c r="E363" s="142">
        <f>+C363*A363</f>
        <v>0</v>
      </c>
    </row>
    <row r="364" spans="1:5" ht="21" customHeight="1">
      <c r="A364" s="138"/>
      <c r="B364" s="63" t="s">
        <v>246</v>
      </c>
      <c r="C364" s="64">
        <v>3250</v>
      </c>
      <c r="D364" s="65"/>
      <c r="E364" s="142">
        <f>+C364*A364</f>
        <v>0</v>
      </c>
    </row>
    <row r="365" spans="1:5" ht="21" customHeight="1">
      <c r="A365" s="138"/>
      <c r="B365" s="63" t="s">
        <v>247</v>
      </c>
      <c r="C365" s="64">
        <v>4200</v>
      </c>
      <c r="D365" s="65"/>
      <c r="E365" s="142">
        <f>+C365*A365</f>
        <v>0</v>
      </c>
    </row>
    <row r="366" spans="1:5" ht="21" customHeight="1">
      <c r="A366" s="138"/>
      <c r="B366" s="63" t="s">
        <v>248</v>
      </c>
      <c r="C366" s="64">
        <v>6200</v>
      </c>
      <c r="D366" s="65"/>
      <c r="E366" s="142">
        <f>+C366*A366</f>
        <v>0</v>
      </c>
    </row>
    <row r="367" spans="1:5" ht="21" customHeight="1">
      <c r="A367" s="138"/>
      <c r="B367" s="63" t="s">
        <v>249</v>
      </c>
      <c r="C367" s="64">
        <v>3800</v>
      </c>
      <c r="D367" s="65"/>
      <c r="E367" s="142">
        <f>+C367*A367</f>
        <v>0</v>
      </c>
    </row>
    <row r="368" spans="1:5" ht="21" customHeight="1">
      <c r="A368" s="138"/>
      <c r="B368" s="63" t="s">
        <v>250</v>
      </c>
      <c r="C368" s="64">
        <v>2400</v>
      </c>
      <c r="D368" s="65"/>
      <c r="E368" s="142">
        <f>+C368*A368</f>
        <v>0</v>
      </c>
    </row>
    <row r="369" spans="1:5" ht="21" customHeight="1">
      <c r="A369" s="138"/>
      <c r="B369" s="63" t="s">
        <v>251</v>
      </c>
      <c r="C369" s="64">
        <v>3800</v>
      </c>
      <c r="D369" s="65"/>
      <c r="E369" s="142">
        <f>+C369*A369</f>
        <v>0</v>
      </c>
    </row>
    <row r="370" spans="1:5" ht="21" customHeight="1">
      <c r="A370" s="138"/>
      <c r="B370" s="63" t="s">
        <v>252</v>
      </c>
      <c r="C370" s="64">
        <v>7800</v>
      </c>
      <c r="D370" s="65"/>
      <c r="E370" s="142">
        <f>+C370*A370</f>
        <v>0</v>
      </c>
    </row>
    <row r="371" spans="1:5" ht="21" customHeight="1">
      <c r="A371" s="138"/>
      <c r="B371" s="63" t="s">
        <v>253</v>
      </c>
      <c r="C371" s="64">
        <v>5500</v>
      </c>
      <c r="D371" s="65"/>
      <c r="E371" s="142">
        <f>+C371*A371</f>
        <v>0</v>
      </c>
    </row>
    <row r="372" spans="1:5" ht="21" customHeight="1">
      <c r="A372" s="138"/>
      <c r="B372" s="63" t="s">
        <v>254</v>
      </c>
      <c r="C372" s="64">
        <v>4700</v>
      </c>
      <c r="D372" s="65"/>
      <c r="E372" s="142">
        <f>+C372*A372</f>
        <v>0</v>
      </c>
    </row>
    <row r="373" spans="1:5" ht="21" customHeight="1">
      <c r="A373" s="138"/>
      <c r="B373" s="63" t="s">
        <v>255</v>
      </c>
      <c r="C373" s="64">
        <v>2000</v>
      </c>
      <c r="D373" s="65"/>
      <c r="E373" s="142">
        <f>+C373*A373</f>
        <v>0</v>
      </c>
    </row>
    <row r="374" spans="1:5" ht="21" customHeight="1">
      <c r="A374" s="138"/>
      <c r="B374" s="63" t="s">
        <v>256</v>
      </c>
      <c r="C374" s="64">
        <v>8600</v>
      </c>
      <c r="D374" s="65"/>
      <c r="E374" s="142">
        <f>+C374*A374</f>
        <v>0</v>
      </c>
    </row>
    <row r="375" spans="1:5" ht="21" customHeight="1">
      <c r="A375" s="138"/>
      <c r="B375" s="63" t="s">
        <v>257</v>
      </c>
      <c r="C375" s="64">
        <v>2000</v>
      </c>
      <c r="D375" s="65"/>
      <c r="E375" s="142">
        <f>+C375*A375</f>
        <v>0</v>
      </c>
    </row>
    <row r="376" spans="1:5" ht="21" customHeight="1">
      <c r="A376" s="138"/>
      <c r="B376" s="63" t="s">
        <v>258</v>
      </c>
      <c r="C376" s="64">
        <v>6200</v>
      </c>
      <c r="D376" s="65"/>
      <c r="E376" s="142">
        <f>+C376*A376</f>
        <v>0</v>
      </c>
    </row>
    <row r="377" spans="1:5" ht="21" customHeight="1">
      <c r="A377" s="138"/>
      <c r="B377" s="77" t="s">
        <v>1229</v>
      </c>
      <c r="C377" s="64">
        <v>2000</v>
      </c>
      <c r="D377" s="65"/>
      <c r="E377" s="142">
        <f>+C377*A377</f>
        <v>0</v>
      </c>
    </row>
    <row r="378" spans="1:5" ht="21" customHeight="1">
      <c r="A378" s="138"/>
      <c r="B378" s="77" t="s">
        <v>1230</v>
      </c>
      <c r="C378" s="64">
        <v>2600</v>
      </c>
      <c r="D378" s="65"/>
      <c r="E378" s="142">
        <f>+C378*A378</f>
        <v>0</v>
      </c>
    </row>
    <row r="379" spans="1:5" ht="21" customHeight="1">
      <c r="A379" s="138"/>
      <c r="B379" s="77" t="s">
        <v>1231</v>
      </c>
      <c r="C379" s="64">
        <v>4800</v>
      </c>
      <c r="D379" s="65"/>
      <c r="E379" s="142">
        <f>+C379*A379</f>
        <v>0</v>
      </c>
    </row>
    <row r="380" spans="1:5" ht="21" customHeight="1">
      <c r="A380" s="138"/>
      <c r="B380" s="77" t="s">
        <v>1232</v>
      </c>
      <c r="C380" s="64">
        <v>4000</v>
      </c>
      <c r="D380" s="65"/>
      <c r="E380" s="142">
        <f>+C380*A380</f>
        <v>0</v>
      </c>
    </row>
    <row r="381" spans="1:5" ht="21" customHeight="1">
      <c r="A381" s="138"/>
      <c r="B381" s="77"/>
      <c r="C381" s="64"/>
      <c r="D381" s="65"/>
      <c r="E381" s="142">
        <f>+C381*A381</f>
        <v>0</v>
      </c>
    </row>
    <row r="382" spans="1:5" ht="21" customHeight="1">
      <c r="A382" s="138"/>
      <c r="B382" s="77"/>
      <c r="C382" s="64"/>
      <c r="D382" s="65"/>
      <c r="E382" s="142">
        <f>+C382*A382</f>
        <v>0</v>
      </c>
    </row>
    <row r="383" spans="1:5" ht="21" customHeight="1">
      <c r="A383" s="138"/>
      <c r="B383" s="77"/>
      <c r="C383" s="64"/>
      <c r="D383" s="65"/>
      <c r="E383" s="142">
        <f>+C383*A383</f>
        <v>0</v>
      </c>
    </row>
    <row r="384" spans="1:5" ht="21" customHeight="1">
      <c r="A384" s="138"/>
      <c r="B384" s="77"/>
      <c r="C384" s="64"/>
      <c r="D384" s="65"/>
      <c r="E384" s="142">
        <f>+C384*A384</f>
        <v>0</v>
      </c>
    </row>
    <row r="385" spans="1:5" ht="21" customHeight="1">
      <c r="A385" s="138"/>
      <c r="B385" s="77"/>
      <c r="C385" s="64"/>
      <c r="D385" s="65"/>
      <c r="E385" s="142">
        <f>+C385*A385</f>
        <v>0</v>
      </c>
    </row>
    <row r="386" spans="1:5" ht="21" customHeight="1">
      <c r="A386" s="138"/>
      <c r="B386" s="77"/>
      <c r="C386" s="64"/>
      <c r="D386" s="65"/>
      <c r="E386" s="142">
        <f>+C386*A386</f>
        <v>0</v>
      </c>
    </row>
    <row r="387" spans="1:5" ht="21" customHeight="1">
      <c r="A387" s="138"/>
      <c r="B387" s="77"/>
      <c r="C387" s="64"/>
      <c r="D387" s="65"/>
      <c r="E387" s="142">
        <f>+C387*A387</f>
        <v>0</v>
      </c>
    </row>
    <row r="388" spans="1:5" ht="21" customHeight="1">
      <c r="A388" s="138"/>
      <c r="B388" s="77"/>
      <c r="C388" s="64"/>
      <c r="D388" s="65"/>
      <c r="E388" s="142">
        <f>+C388*A388</f>
        <v>0</v>
      </c>
    </row>
    <row r="389" spans="1:5" ht="21" customHeight="1">
      <c r="A389" s="138"/>
      <c r="B389" s="77"/>
      <c r="C389" s="64"/>
      <c r="D389" s="65"/>
      <c r="E389" s="142">
        <f>+C389*A389</f>
        <v>0</v>
      </c>
    </row>
    <row r="390" spans="1:5" ht="21.75" customHeight="1" thickBot="1">
      <c r="A390" s="79"/>
      <c r="B390" s="70"/>
      <c r="C390" s="73"/>
      <c r="D390" s="75"/>
      <c r="E390" s="73"/>
    </row>
    <row r="391" spans="1:5" ht="21" customHeight="1" thickBot="1">
      <c r="A391" s="80" t="str">
        <f>IF(SUM(A393:A423)=0,"",9999)</f>
        <v/>
      </c>
      <c r="B391" s="57" t="s">
        <v>297</v>
      </c>
      <c r="C391" s="73"/>
      <c r="D391" s="1"/>
      <c r="E391" s="73"/>
    </row>
    <row r="392" spans="1:5" ht="21" customHeight="1">
      <c r="A392" s="1"/>
      <c r="B392" s="1"/>
      <c r="C392" s="73"/>
      <c r="D392" s="1"/>
      <c r="E392" s="73"/>
    </row>
    <row r="393" spans="1:5" ht="21" customHeight="1">
      <c r="A393" s="138"/>
      <c r="B393" s="63" t="s">
        <v>955</v>
      </c>
      <c r="C393" s="64">
        <v>28000</v>
      </c>
      <c r="D393" s="65" t="s">
        <v>51</v>
      </c>
      <c r="E393" s="142">
        <f>+C393*A393</f>
        <v>0</v>
      </c>
    </row>
    <row r="394" spans="1:5" ht="21" customHeight="1">
      <c r="A394" s="138"/>
      <c r="B394" s="63" t="s">
        <v>956</v>
      </c>
      <c r="C394" s="64">
        <v>30800</v>
      </c>
      <c r="D394" s="65" t="s">
        <v>298</v>
      </c>
      <c r="E394" s="142">
        <f>+C394*A394</f>
        <v>0</v>
      </c>
    </row>
    <row r="395" spans="1:5" ht="21" customHeight="1">
      <c r="A395" s="138"/>
      <c r="B395" s="63" t="s">
        <v>957</v>
      </c>
      <c r="C395" s="64">
        <v>28000</v>
      </c>
      <c r="D395" s="65" t="s">
        <v>299</v>
      </c>
      <c r="E395" s="142">
        <f>+C395*A395</f>
        <v>0</v>
      </c>
    </row>
    <row r="396" spans="1:5" ht="21" customHeight="1">
      <c r="A396" s="138"/>
      <c r="B396" s="63" t="s">
        <v>958</v>
      </c>
      <c r="C396" s="64">
        <v>33400</v>
      </c>
      <c r="D396" s="65" t="s">
        <v>300</v>
      </c>
      <c r="E396" s="142">
        <f>+C396*A396</f>
        <v>0</v>
      </c>
    </row>
    <row r="397" spans="1:5" ht="21" customHeight="1">
      <c r="A397" s="138"/>
      <c r="B397" s="63" t="s">
        <v>959</v>
      </c>
      <c r="C397" s="64">
        <v>35700</v>
      </c>
      <c r="D397" s="65" t="s">
        <v>301</v>
      </c>
      <c r="E397" s="142">
        <f>+C397*A397</f>
        <v>0</v>
      </c>
    </row>
    <row r="398" spans="1:5" ht="21" customHeight="1">
      <c r="A398" s="138"/>
      <c r="B398" s="63" t="s">
        <v>960</v>
      </c>
      <c r="C398" s="64">
        <v>35700</v>
      </c>
      <c r="D398" s="65" t="s">
        <v>302</v>
      </c>
      <c r="E398" s="142">
        <f>+C398*A398</f>
        <v>0</v>
      </c>
    </row>
    <row r="399" spans="1:5" ht="21" customHeight="1">
      <c r="A399" s="138"/>
      <c r="B399" s="63" t="s">
        <v>961</v>
      </c>
      <c r="C399" s="64">
        <v>35700</v>
      </c>
      <c r="D399" s="65" t="s">
        <v>301</v>
      </c>
      <c r="E399" s="142">
        <f>+C399*A399</f>
        <v>0</v>
      </c>
    </row>
    <row r="400" spans="1:5" ht="21" customHeight="1">
      <c r="A400" s="138"/>
      <c r="B400" s="63" t="s">
        <v>962</v>
      </c>
      <c r="C400" s="64">
        <v>35700</v>
      </c>
      <c r="D400" s="65" t="s">
        <v>303</v>
      </c>
      <c r="E400" s="142">
        <f>+C400*A400</f>
        <v>0</v>
      </c>
    </row>
    <row r="401" spans="1:5" ht="21" customHeight="1">
      <c r="A401" s="138"/>
      <c r="B401" s="63" t="s">
        <v>963</v>
      </c>
      <c r="C401" s="64">
        <v>35700</v>
      </c>
      <c r="D401" s="65" t="s">
        <v>304</v>
      </c>
      <c r="E401" s="142">
        <f>+C401*A401</f>
        <v>0</v>
      </c>
    </row>
    <row r="402" spans="1:5" ht="21" customHeight="1">
      <c r="A402" s="138"/>
      <c r="B402" s="63" t="s">
        <v>305</v>
      </c>
      <c r="C402" s="64">
        <v>35700</v>
      </c>
      <c r="D402" s="65" t="s">
        <v>306</v>
      </c>
      <c r="E402" s="142">
        <f>+C402*A402</f>
        <v>0</v>
      </c>
    </row>
    <row r="403" spans="1:5" ht="21" customHeight="1">
      <c r="A403" s="138"/>
      <c r="B403" s="63" t="s">
        <v>307</v>
      </c>
      <c r="C403" s="64">
        <v>24800</v>
      </c>
      <c r="D403" s="65" t="s">
        <v>308</v>
      </c>
      <c r="E403" s="142">
        <f>+C403*A403</f>
        <v>0</v>
      </c>
    </row>
    <row r="404" spans="1:5" ht="21" customHeight="1">
      <c r="A404" s="138"/>
      <c r="B404" s="63" t="s">
        <v>309</v>
      </c>
      <c r="C404" s="64">
        <v>31000</v>
      </c>
      <c r="D404" s="65" t="s">
        <v>310</v>
      </c>
      <c r="E404" s="142">
        <f>+C404*A404</f>
        <v>0</v>
      </c>
    </row>
    <row r="405" spans="1:5" ht="21" customHeight="1">
      <c r="A405" s="138"/>
      <c r="B405" s="63" t="s">
        <v>311</v>
      </c>
      <c r="C405" s="64">
        <v>31000</v>
      </c>
      <c r="D405" s="65" t="s">
        <v>312</v>
      </c>
      <c r="E405" s="142">
        <f>+C405*A405</f>
        <v>0</v>
      </c>
    </row>
    <row r="406" spans="1:5" ht="21" customHeight="1">
      <c r="A406" s="138"/>
      <c r="B406" s="63" t="s">
        <v>313</v>
      </c>
      <c r="C406" s="64">
        <v>22400</v>
      </c>
      <c r="D406" s="65" t="s">
        <v>314</v>
      </c>
      <c r="E406" s="142">
        <f>+C406*A406</f>
        <v>0</v>
      </c>
    </row>
    <row r="407" spans="1:5" ht="21" customHeight="1">
      <c r="A407" s="138"/>
      <c r="B407" s="63" t="s">
        <v>315</v>
      </c>
      <c r="C407" s="66">
        <v>8000</v>
      </c>
      <c r="D407" s="81" t="s">
        <v>316</v>
      </c>
      <c r="E407" s="142">
        <f>+C407*A407</f>
        <v>0</v>
      </c>
    </row>
    <row r="408" spans="1:5" ht="21" customHeight="1">
      <c r="A408" s="138"/>
      <c r="B408" s="63" t="s">
        <v>317</v>
      </c>
      <c r="C408" s="66">
        <v>7000</v>
      </c>
      <c r="D408" s="81" t="s">
        <v>316</v>
      </c>
      <c r="E408" s="142">
        <f>+C408*A408</f>
        <v>0</v>
      </c>
    </row>
    <row r="409" spans="1:5" ht="21" customHeight="1">
      <c r="A409" s="138"/>
      <c r="B409" s="63" t="s">
        <v>318</v>
      </c>
      <c r="C409" s="66">
        <v>8600</v>
      </c>
      <c r="D409" s="81" t="s">
        <v>319</v>
      </c>
      <c r="E409" s="142">
        <f>+C409*A409</f>
        <v>0</v>
      </c>
    </row>
    <row r="410" spans="1:5" ht="21" customHeight="1">
      <c r="A410" s="138"/>
      <c r="B410" s="63" t="s">
        <v>320</v>
      </c>
      <c r="C410" s="66">
        <v>8000</v>
      </c>
      <c r="D410" s="81" t="s">
        <v>319</v>
      </c>
      <c r="E410" s="142">
        <f>+C410*A410</f>
        <v>0</v>
      </c>
    </row>
    <row r="411" spans="1:5" ht="21" customHeight="1">
      <c r="A411" s="138"/>
      <c r="B411" s="63" t="s">
        <v>321</v>
      </c>
      <c r="C411" s="66">
        <v>40000</v>
      </c>
      <c r="D411" s="81" t="s">
        <v>322</v>
      </c>
      <c r="E411" s="142">
        <f>+C411*A411</f>
        <v>0</v>
      </c>
    </row>
    <row r="412" spans="1:5" ht="21" customHeight="1">
      <c r="A412" s="139"/>
      <c r="B412" s="63" t="s">
        <v>323</v>
      </c>
      <c r="C412" s="66">
        <v>24500</v>
      </c>
      <c r="D412" s="81" t="s">
        <v>324</v>
      </c>
      <c r="E412" s="142">
        <f>+C412*A412</f>
        <v>0</v>
      </c>
    </row>
    <row r="413" spans="1:5" ht="21" customHeight="1">
      <c r="A413" s="139"/>
      <c r="B413" s="63" t="s">
        <v>325</v>
      </c>
      <c r="C413" s="66">
        <v>22800</v>
      </c>
      <c r="D413" s="81" t="s">
        <v>51</v>
      </c>
      <c r="E413" s="142">
        <f>+C413*A413</f>
        <v>0</v>
      </c>
    </row>
    <row r="414" spans="1:5" ht="21" customHeight="1">
      <c r="A414" s="139"/>
      <c r="B414" s="82" t="s">
        <v>326</v>
      </c>
      <c r="C414" s="66">
        <v>31000</v>
      </c>
      <c r="D414" s="81" t="s">
        <v>314</v>
      </c>
      <c r="E414" s="142">
        <f>+C414*A414</f>
        <v>0</v>
      </c>
    </row>
    <row r="415" spans="1:5" ht="21" customHeight="1">
      <c r="A415" s="139"/>
      <c r="B415" s="83"/>
      <c r="C415" s="66"/>
      <c r="D415" s="81"/>
      <c r="E415" s="142">
        <f>+C415*A415</f>
        <v>0</v>
      </c>
    </row>
    <row r="416" spans="1:5" ht="21" customHeight="1">
      <c r="A416" s="139"/>
      <c r="B416" s="83"/>
      <c r="C416" s="66"/>
      <c r="D416" s="81"/>
      <c r="E416" s="142">
        <f>+C416*A416</f>
        <v>0</v>
      </c>
    </row>
    <row r="417" spans="1:5" ht="21" customHeight="1">
      <c r="A417" s="139"/>
      <c r="B417" s="83"/>
      <c r="C417" s="66"/>
      <c r="D417" s="81"/>
      <c r="E417" s="142">
        <f>+C417*A417</f>
        <v>0</v>
      </c>
    </row>
    <row r="418" spans="1:5" ht="21" customHeight="1">
      <c r="A418" s="139"/>
      <c r="B418" s="83"/>
      <c r="C418" s="66"/>
      <c r="D418" s="81"/>
      <c r="E418" s="142">
        <f>+C418*A418</f>
        <v>0</v>
      </c>
    </row>
    <row r="419" spans="1:5" ht="21" customHeight="1">
      <c r="A419" s="139"/>
      <c r="B419" s="83"/>
      <c r="C419" s="66"/>
      <c r="D419" s="81"/>
      <c r="E419" s="142">
        <f>+C419*A419</f>
        <v>0</v>
      </c>
    </row>
    <row r="420" spans="1:5" ht="21" customHeight="1">
      <c r="A420" s="139"/>
      <c r="B420" s="83"/>
      <c r="C420" s="66"/>
      <c r="D420" s="81"/>
      <c r="E420" s="142">
        <f>+C420*A420</f>
        <v>0</v>
      </c>
    </row>
    <row r="421" spans="1:5" ht="21" customHeight="1">
      <c r="A421" s="139"/>
      <c r="B421" s="83"/>
      <c r="C421" s="64"/>
      <c r="D421" s="81"/>
      <c r="E421" s="142">
        <f>+C421*A421</f>
        <v>0</v>
      </c>
    </row>
    <row r="422" spans="1:5" ht="21" customHeight="1">
      <c r="A422" s="139"/>
      <c r="B422" s="83"/>
      <c r="C422" s="64"/>
      <c r="D422" s="81"/>
      <c r="E422" s="142">
        <f>+C422*A422</f>
        <v>0</v>
      </c>
    </row>
    <row r="423" spans="1:5" ht="21" customHeight="1">
      <c r="A423" s="139"/>
      <c r="B423" s="83"/>
      <c r="C423" s="66"/>
      <c r="D423" s="81"/>
      <c r="E423" s="142">
        <f>+C423*A423</f>
        <v>0</v>
      </c>
    </row>
    <row r="424" spans="1:5" ht="21.75" customHeight="1" thickBot="1">
      <c r="A424" s="74"/>
      <c r="B424" s="70"/>
      <c r="C424" s="84"/>
      <c r="D424" s="75"/>
      <c r="E424" s="73"/>
    </row>
    <row r="425" spans="1:5" ht="42" customHeight="1" thickBot="1">
      <c r="A425" s="74" t="str">
        <f>IF(SUM(A427:A465)=0,"",9999)</f>
        <v/>
      </c>
      <c r="B425" s="85" t="s">
        <v>337</v>
      </c>
      <c r="C425" s="72"/>
      <c r="D425" s="1"/>
      <c r="E425" s="73"/>
    </row>
    <row r="426" spans="1:5" ht="18.75" customHeight="1">
      <c r="A426" s="1"/>
      <c r="B426" s="71"/>
      <c r="C426" s="72"/>
      <c r="D426" s="1"/>
      <c r="E426" s="1"/>
    </row>
    <row r="427" spans="1:5" ht="21" customHeight="1">
      <c r="A427" s="138"/>
      <c r="B427" s="63" t="s">
        <v>973</v>
      </c>
      <c r="C427" s="64">
        <v>3800</v>
      </c>
      <c r="D427" s="65" t="s">
        <v>338</v>
      </c>
      <c r="E427" s="142">
        <f>+C427*A427</f>
        <v>0</v>
      </c>
    </row>
    <row r="428" spans="1:5" ht="21" customHeight="1">
      <c r="A428" s="138"/>
      <c r="B428" s="63" t="s">
        <v>974</v>
      </c>
      <c r="C428" s="64">
        <v>9300</v>
      </c>
      <c r="D428" s="65" t="s">
        <v>339</v>
      </c>
      <c r="E428" s="142">
        <f>+C428*A428</f>
        <v>0</v>
      </c>
    </row>
    <row r="429" spans="1:5" ht="21" customHeight="1">
      <c r="A429" s="138"/>
      <c r="B429" s="63" t="s">
        <v>975</v>
      </c>
      <c r="C429" s="64">
        <v>9300</v>
      </c>
      <c r="D429" s="65" t="s">
        <v>340</v>
      </c>
      <c r="E429" s="142">
        <f>+C429*A429</f>
        <v>0</v>
      </c>
    </row>
    <row r="430" spans="1:5" ht="21" customHeight="1">
      <c r="A430" s="138"/>
      <c r="B430" s="63" t="s">
        <v>976</v>
      </c>
      <c r="C430" s="64">
        <v>3900</v>
      </c>
      <c r="D430" s="65" t="s">
        <v>106</v>
      </c>
      <c r="E430" s="142">
        <f>+C430*A430</f>
        <v>0</v>
      </c>
    </row>
    <row r="431" spans="1:5" ht="21" customHeight="1">
      <c r="A431" s="138"/>
      <c r="B431" s="63" t="s">
        <v>977</v>
      </c>
      <c r="C431" s="64">
        <v>3900</v>
      </c>
      <c r="D431" s="65" t="s">
        <v>106</v>
      </c>
      <c r="E431" s="142">
        <f>+C431*A431</f>
        <v>0</v>
      </c>
    </row>
    <row r="432" spans="1:5" ht="21" customHeight="1">
      <c r="A432" s="138"/>
      <c r="B432" s="63" t="s">
        <v>978</v>
      </c>
      <c r="C432" s="64">
        <v>6500</v>
      </c>
      <c r="D432" s="65" t="s">
        <v>112</v>
      </c>
      <c r="E432" s="142">
        <f>+C432*A432</f>
        <v>0</v>
      </c>
    </row>
    <row r="433" spans="1:5" ht="21" customHeight="1">
      <c r="A433" s="138"/>
      <c r="B433" s="63" t="s">
        <v>979</v>
      </c>
      <c r="C433" s="64">
        <v>6500</v>
      </c>
      <c r="D433" s="65" t="s">
        <v>112</v>
      </c>
      <c r="E433" s="142">
        <f>+C433*A433</f>
        <v>0</v>
      </c>
    </row>
    <row r="434" spans="1:5" ht="21" customHeight="1">
      <c r="A434" s="138"/>
      <c r="B434" s="63" t="s">
        <v>980</v>
      </c>
      <c r="C434" s="64">
        <v>6500</v>
      </c>
      <c r="D434" s="65" t="s">
        <v>124</v>
      </c>
      <c r="E434" s="142">
        <f>+C434*A434</f>
        <v>0</v>
      </c>
    </row>
    <row r="435" spans="1:5" ht="21" customHeight="1">
      <c r="A435" s="138"/>
      <c r="B435" s="63" t="s">
        <v>341</v>
      </c>
      <c r="C435" s="64">
        <v>8000</v>
      </c>
      <c r="D435" s="65" t="s">
        <v>134</v>
      </c>
      <c r="E435" s="142">
        <f>+C435*A435</f>
        <v>0</v>
      </c>
    </row>
    <row r="436" spans="1:5" ht="21" customHeight="1">
      <c r="A436" s="138"/>
      <c r="B436" s="63" t="s">
        <v>342</v>
      </c>
      <c r="C436" s="64">
        <v>2500</v>
      </c>
      <c r="D436" s="65"/>
      <c r="E436" s="142">
        <f>+C436*A436</f>
        <v>0</v>
      </c>
    </row>
    <row r="437" spans="1:5" ht="21" customHeight="1">
      <c r="A437" s="138"/>
      <c r="B437" s="63" t="s">
        <v>343</v>
      </c>
      <c r="C437" s="64">
        <v>7000</v>
      </c>
      <c r="D437" s="65" t="s">
        <v>344</v>
      </c>
      <c r="E437" s="142">
        <f>+C437*A437</f>
        <v>0</v>
      </c>
    </row>
    <row r="438" spans="1:5" ht="21" customHeight="1">
      <c r="A438" s="138"/>
      <c r="B438" s="63" t="s">
        <v>345</v>
      </c>
      <c r="C438" s="64">
        <v>2000</v>
      </c>
      <c r="D438" s="65" t="s">
        <v>327</v>
      </c>
      <c r="E438" s="142">
        <f>+C438*A438</f>
        <v>0</v>
      </c>
    </row>
    <row r="439" spans="1:5" ht="21" customHeight="1">
      <c r="A439" s="138"/>
      <c r="B439" s="63" t="s">
        <v>346</v>
      </c>
      <c r="C439" s="64">
        <v>13500</v>
      </c>
      <c r="D439" s="65" t="s">
        <v>24</v>
      </c>
      <c r="E439" s="142">
        <f>+C439*A439</f>
        <v>0</v>
      </c>
    </row>
    <row r="440" spans="1:5" ht="21" customHeight="1">
      <c r="A440" s="138"/>
      <c r="B440" s="63" t="s">
        <v>347</v>
      </c>
      <c r="C440" s="64">
        <v>70</v>
      </c>
      <c r="D440" s="65" t="s">
        <v>30</v>
      </c>
      <c r="E440" s="142">
        <f>+C440*A440</f>
        <v>0</v>
      </c>
    </row>
    <row r="441" spans="1:5" ht="21" customHeight="1">
      <c r="A441" s="138"/>
      <c r="B441" s="63" t="s">
        <v>348</v>
      </c>
      <c r="C441" s="64">
        <v>1000</v>
      </c>
      <c r="D441" s="65" t="s">
        <v>30</v>
      </c>
      <c r="E441" s="142">
        <f>+C441*A441</f>
        <v>0</v>
      </c>
    </row>
    <row r="442" spans="1:5" ht="21" customHeight="1">
      <c r="A442" s="138"/>
      <c r="B442" s="63" t="s">
        <v>349</v>
      </c>
      <c r="C442" s="64">
        <v>1300</v>
      </c>
      <c r="D442" s="65" t="s">
        <v>30</v>
      </c>
      <c r="E442" s="142">
        <f>+C442*A442</f>
        <v>0</v>
      </c>
    </row>
    <row r="443" spans="1:5" ht="21" customHeight="1">
      <c r="A443" s="138"/>
      <c r="B443" s="63" t="s">
        <v>350</v>
      </c>
      <c r="C443" s="64">
        <v>2800</v>
      </c>
      <c r="D443" s="65" t="s">
        <v>30</v>
      </c>
      <c r="E443" s="142">
        <f>+C443*A443</f>
        <v>0</v>
      </c>
    </row>
    <row r="444" spans="1:5" ht="21" customHeight="1">
      <c r="A444" s="138"/>
      <c r="B444" s="63" t="s">
        <v>351</v>
      </c>
      <c r="C444" s="64">
        <v>4000</v>
      </c>
      <c r="D444" s="65" t="s">
        <v>30</v>
      </c>
      <c r="E444" s="142">
        <f>+C444*A444</f>
        <v>0</v>
      </c>
    </row>
    <row r="445" spans="1:5" ht="21" customHeight="1">
      <c r="A445" s="138"/>
      <c r="B445" s="63" t="s">
        <v>352</v>
      </c>
      <c r="C445" s="64">
        <v>5200</v>
      </c>
      <c r="D445" s="65" t="s">
        <v>30</v>
      </c>
      <c r="E445" s="142">
        <f>+C445*A445</f>
        <v>0</v>
      </c>
    </row>
    <row r="446" spans="1:5" ht="21" customHeight="1">
      <c r="A446" s="138"/>
      <c r="B446" s="63" t="s">
        <v>353</v>
      </c>
      <c r="C446" s="64">
        <v>2100</v>
      </c>
      <c r="D446" s="65" t="s">
        <v>354</v>
      </c>
      <c r="E446" s="142">
        <f>+C446*A446</f>
        <v>0</v>
      </c>
    </row>
    <row r="447" spans="1:5" ht="21" customHeight="1">
      <c r="A447" s="138"/>
      <c r="B447" s="63" t="s">
        <v>355</v>
      </c>
      <c r="C447" s="64">
        <v>9500</v>
      </c>
      <c r="D447" s="65" t="s">
        <v>23</v>
      </c>
      <c r="E447" s="142">
        <f>+C447*A447</f>
        <v>0</v>
      </c>
    </row>
    <row r="448" spans="1:5" ht="21" customHeight="1">
      <c r="A448" s="138"/>
      <c r="B448" s="63" t="s">
        <v>356</v>
      </c>
      <c r="C448" s="64">
        <v>2500</v>
      </c>
      <c r="D448" s="65"/>
      <c r="E448" s="142">
        <f>+C448*A448</f>
        <v>0</v>
      </c>
    </row>
    <row r="449" spans="1:5" ht="21" customHeight="1">
      <c r="A449" s="138"/>
      <c r="B449" s="63" t="s">
        <v>357</v>
      </c>
      <c r="C449" s="64">
        <v>2800</v>
      </c>
      <c r="D449" s="65" t="s">
        <v>358</v>
      </c>
      <c r="E449" s="142">
        <f>+C449*A449</f>
        <v>0</v>
      </c>
    </row>
    <row r="450" spans="1:5" ht="21" customHeight="1">
      <c r="A450" s="138"/>
      <c r="B450" s="63" t="s">
        <v>359</v>
      </c>
      <c r="C450" s="64">
        <v>4800</v>
      </c>
      <c r="D450" s="65"/>
      <c r="E450" s="142">
        <f>+C450*A450</f>
        <v>0</v>
      </c>
    </row>
    <row r="451" spans="1:5" ht="21" customHeight="1">
      <c r="A451" s="138"/>
      <c r="B451" s="63" t="s">
        <v>360</v>
      </c>
      <c r="C451" s="64">
        <v>7500</v>
      </c>
      <c r="D451" s="65"/>
      <c r="E451" s="142">
        <f>+C451*A451</f>
        <v>0</v>
      </c>
    </row>
    <row r="452" spans="1:5" ht="21" customHeight="1">
      <c r="A452" s="138"/>
      <c r="B452" s="63" t="s">
        <v>361</v>
      </c>
      <c r="C452" s="64">
        <v>6200</v>
      </c>
      <c r="D452" s="65"/>
      <c r="E452" s="142">
        <f>+C452*A452</f>
        <v>0</v>
      </c>
    </row>
    <row r="453" spans="1:5" ht="21" customHeight="1">
      <c r="A453" s="138"/>
      <c r="B453" s="63" t="s">
        <v>362</v>
      </c>
      <c r="C453" s="64">
        <v>8300</v>
      </c>
      <c r="D453" s="65"/>
      <c r="E453" s="142">
        <f>+C453*A453</f>
        <v>0</v>
      </c>
    </row>
    <row r="454" spans="1:5" ht="21" customHeight="1">
      <c r="A454" s="138"/>
      <c r="B454" s="63" t="s">
        <v>363</v>
      </c>
      <c r="C454" s="64">
        <v>3500</v>
      </c>
      <c r="D454" s="65"/>
      <c r="E454" s="142">
        <f>+C454*A454</f>
        <v>0</v>
      </c>
    </row>
    <row r="455" spans="1:5" ht="21" customHeight="1">
      <c r="A455" s="138"/>
      <c r="B455" s="77" t="s">
        <v>1202</v>
      </c>
      <c r="C455" s="64">
        <v>4200</v>
      </c>
      <c r="D455" s="65" t="s">
        <v>46</v>
      </c>
      <c r="E455" s="142">
        <f>+C455*A455</f>
        <v>0</v>
      </c>
    </row>
    <row r="456" spans="1:5" ht="21" customHeight="1">
      <c r="A456" s="138"/>
      <c r="B456" s="63" t="s">
        <v>1248</v>
      </c>
      <c r="C456" s="64">
        <v>1350</v>
      </c>
      <c r="D456" s="65" t="s">
        <v>327</v>
      </c>
      <c r="E456" s="142">
        <f>+C456*A456</f>
        <v>0</v>
      </c>
    </row>
    <row r="457" spans="1:5" ht="21" customHeight="1">
      <c r="A457" s="138"/>
      <c r="B457" s="63"/>
      <c r="C457" s="64"/>
      <c r="D457" s="65"/>
      <c r="E457" s="142">
        <f>+C457*A457</f>
        <v>0</v>
      </c>
    </row>
    <row r="458" spans="1:5" ht="21" customHeight="1">
      <c r="A458" s="138"/>
      <c r="B458" s="77"/>
      <c r="C458" s="64"/>
      <c r="D458" s="65"/>
      <c r="E458" s="142">
        <f>+C458*A458</f>
        <v>0</v>
      </c>
    </row>
    <row r="459" spans="1:5" ht="21" customHeight="1">
      <c r="A459" s="138"/>
      <c r="B459" s="77"/>
      <c r="C459" s="64"/>
      <c r="D459" s="65"/>
      <c r="E459" s="142">
        <f>+C459*A459</f>
        <v>0</v>
      </c>
    </row>
    <row r="460" spans="1:5" ht="21" customHeight="1">
      <c r="A460" s="138"/>
      <c r="B460" s="77"/>
      <c r="C460" s="64"/>
      <c r="D460" s="65"/>
      <c r="E460" s="142">
        <f>+C460*A460</f>
        <v>0</v>
      </c>
    </row>
    <row r="461" spans="1:5" ht="21" customHeight="1">
      <c r="A461" s="138"/>
      <c r="B461" s="77"/>
      <c r="C461" s="64"/>
      <c r="D461" s="65"/>
      <c r="E461" s="142">
        <f>+C461*A461</f>
        <v>0</v>
      </c>
    </row>
    <row r="462" spans="1:5" ht="21" customHeight="1">
      <c r="A462" s="138"/>
      <c r="B462" s="77"/>
      <c r="C462" s="64"/>
      <c r="D462" s="65"/>
      <c r="E462" s="142">
        <f>+C462*A462</f>
        <v>0</v>
      </c>
    </row>
    <row r="463" spans="1:5" ht="21" customHeight="1">
      <c r="A463" s="138"/>
      <c r="B463" s="77"/>
      <c r="C463" s="64"/>
      <c r="D463" s="65"/>
      <c r="E463" s="142">
        <f>+C463*A463</f>
        <v>0</v>
      </c>
    </row>
    <row r="464" spans="1:5" ht="21" customHeight="1">
      <c r="A464" s="138"/>
      <c r="B464" s="77"/>
      <c r="C464" s="64"/>
      <c r="D464" s="65"/>
      <c r="E464" s="142">
        <f>+C464*A464</f>
        <v>0</v>
      </c>
    </row>
    <row r="465" spans="1:5" ht="21.75" customHeight="1">
      <c r="A465" s="138"/>
      <c r="B465" s="77"/>
      <c r="C465" s="64"/>
      <c r="D465" s="65"/>
      <c r="E465" s="142">
        <f>+C465*A465</f>
        <v>0</v>
      </c>
    </row>
    <row r="466" spans="1:5" ht="21" customHeight="1" thickBot="1">
      <c r="A466" s="74"/>
      <c r="B466" s="71"/>
      <c r="C466" s="72"/>
      <c r="D466" s="75"/>
      <c r="E466" s="73"/>
    </row>
    <row r="467" spans="1:5" ht="21" customHeight="1" thickBot="1">
      <c r="A467" s="74" t="str">
        <f>IF(SUM(A469:A536)=0,"",9999)</f>
        <v/>
      </c>
      <c r="B467" s="57" t="s">
        <v>364</v>
      </c>
      <c r="C467" s="73"/>
      <c r="D467" s="1"/>
      <c r="E467" s="73"/>
    </row>
    <row r="468" spans="1:5" ht="21" customHeight="1">
      <c r="A468" s="1"/>
      <c r="B468" s="71"/>
      <c r="C468" s="73"/>
      <c r="D468" s="1"/>
      <c r="E468" s="1"/>
    </row>
    <row r="469" spans="1:5" ht="21" customHeight="1">
      <c r="A469" s="138"/>
      <c r="B469" s="63" t="s">
        <v>981</v>
      </c>
      <c r="C469" s="64">
        <v>3500</v>
      </c>
      <c r="D469" s="65" t="s">
        <v>365</v>
      </c>
      <c r="E469" s="142">
        <f>+C469*A469</f>
        <v>0</v>
      </c>
    </row>
    <row r="470" spans="1:5" ht="21" customHeight="1">
      <c r="A470" s="138"/>
      <c r="B470" s="63" t="s">
        <v>982</v>
      </c>
      <c r="C470" s="64">
        <v>6000</v>
      </c>
      <c r="D470" s="65" t="s">
        <v>366</v>
      </c>
      <c r="E470" s="142">
        <f>+C470*A470</f>
        <v>0</v>
      </c>
    </row>
    <row r="471" spans="1:5" ht="21" customHeight="1">
      <c r="A471" s="138"/>
      <c r="B471" s="63" t="s">
        <v>983</v>
      </c>
      <c r="C471" s="64">
        <v>7500</v>
      </c>
      <c r="D471" s="65" t="s">
        <v>367</v>
      </c>
      <c r="E471" s="142">
        <f>+C471*A471</f>
        <v>0</v>
      </c>
    </row>
    <row r="472" spans="1:5" ht="21" customHeight="1">
      <c r="A472" s="138"/>
      <c r="B472" s="63" t="s">
        <v>984</v>
      </c>
      <c r="C472" s="64">
        <v>4200</v>
      </c>
      <c r="D472" s="65" t="s">
        <v>368</v>
      </c>
      <c r="E472" s="142">
        <f>+C472*A472</f>
        <v>0</v>
      </c>
    </row>
    <row r="473" spans="1:5" ht="21" customHeight="1">
      <c r="A473" s="138"/>
      <c r="B473" s="63" t="s">
        <v>985</v>
      </c>
      <c r="C473" s="64">
        <v>7500</v>
      </c>
      <c r="D473" s="65" t="s">
        <v>50</v>
      </c>
      <c r="E473" s="142">
        <f>+C473*A473</f>
        <v>0</v>
      </c>
    </row>
    <row r="474" spans="1:5" ht="21" customHeight="1">
      <c r="A474" s="138"/>
      <c r="B474" s="63" t="s">
        <v>986</v>
      </c>
      <c r="C474" s="64">
        <v>2500</v>
      </c>
      <c r="D474" s="65" t="s">
        <v>53</v>
      </c>
      <c r="E474" s="142">
        <f>+C474*A474</f>
        <v>0</v>
      </c>
    </row>
    <row r="475" spans="1:5" ht="21" customHeight="1">
      <c r="A475" s="138"/>
      <c r="B475" s="63" t="s">
        <v>987</v>
      </c>
      <c r="C475" s="64">
        <v>4800</v>
      </c>
      <c r="D475" s="65" t="s">
        <v>369</v>
      </c>
      <c r="E475" s="142">
        <f>+C475*A475</f>
        <v>0</v>
      </c>
    </row>
    <row r="476" spans="1:5" ht="21" customHeight="1">
      <c r="A476" s="138"/>
      <c r="B476" s="63" t="s">
        <v>988</v>
      </c>
      <c r="C476" s="64">
        <v>5000</v>
      </c>
      <c r="D476" s="65" t="s">
        <v>370</v>
      </c>
      <c r="E476" s="142">
        <f>+C476*A476</f>
        <v>0</v>
      </c>
    </row>
    <row r="477" spans="1:5" ht="21" customHeight="1">
      <c r="A477" s="138"/>
      <c r="B477" s="63" t="s">
        <v>989</v>
      </c>
      <c r="C477" s="64">
        <v>9600</v>
      </c>
      <c r="D477" s="65" t="s">
        <v>371</v>
      </c>
      <c r="E477" s="142">
        <f>+C477*A477</f>
        <v>0</v>
      </c>
    </row>
    <row r="478" spans="1:5" ht="21" customHeight="1">
      <c r="A478" s="138"/>
      <c r="B478" s="63" t="s">
        <v>372</v>
      </c>
      <c r="C478" s="64">
        <v>2500</v>
      </c>
      <c r="D478" s="65" t="s">
        <v>373</v>
      </c>
      <c r="E478" s="142">
        <f>+C478*A478</f>
        <v>0</v>
      </c>
    </row>
    <row r="479" spans="1:5" ht="21" customHeight="1">
      <c r="A479" s="138"/>
      <c r="B479" s="63" t="s">
        <v>374</v>
      </c>
      <c r="C479" s="64">
        <v>4800</v>
      </c>
      <c r="D479" s="65" t="s">
        <v>375</v>
      </c>
      <c r="E479" s="142">
        <f>+C479*A479</f>
        <v>0</v>
      </c>
    </row>
    <row r="480" spans="1:5" ht="21" customHeight="1">
      <c r="A480" s="138"/>
      <c r="B480" s="63" t="s">
        <v>376</v>
      </c>
      <c r="C480" s="64">
        <v>7200</v>
      </c>
      <c r="D480" s="65" t="s">
        <v>377</v>
      </c>
      <c r="E480" s="142">
        <f>+C480*A480</f>
        <v>0</v>
      </c>
    </row>
    <row r="481" spans="1:5" ht="21" customHeight="1">
      <c r="A481" s="138"/>
      <c r="B481" s="63" t="s">
        <v>378</v>
      </c>
      <c r="C481" s="64">
        <v>3500</v>
      </c>
      <c r="D481" s="65" t="s">
        <v>379</v>
      </c>
      <c r="E481" s="142">
        <f>+C481*A481</f>
        <v>0</v>
      </c>
    </row>
    <row r="482" spans="1:5" ht="21" customHeight="1">
      <c r="A482" s="138"/>
      <c r="B482" s="63" t="s">
        <v>380</v>
      </c>
      <c r="C482" s="64">
        <v>6500</v>
      </c>
      <c r="D482" s="65" t="s">
        <v>381</v>
      </c>
      <c r="E482" s="142">
        <f>+C482*A482</f>
        <v>0</v>
      </c>
    </row>
    <row r="483" spans="1:5" ht="21" customHeight="1">
      <c r="A483" s="138"/>
      <c r="B483" s="63" t="s">
        <v>382</v>
      </c>
      <c r="C483" s="64">
        <v>4000</v>
      </c>
      <c r="D483" s="65" t="s">
        <v>383</v>
      </c>
      <c r="E483" s="142">
        <f>+C483*A483</f>
        <v>0</v>
      </c>
    </row>
    <row r="484" spans="1:5" ht="21" customHeight="1">
      <c r="A484" s="138"/>
      <c r="B484" s="63" t="s">
        <v>384</v>
      </c>
      <c r="C484" s="64">
        <v>3500</v>
      </c>
      <c r="D484" s="65" t="s">
        <v>385</v>
      </c>
      <c r="E484" s="142">
        <f>+C484*A484</f>
        <v>0</v>
      </c>
    </row>
    <row r="485" spans="1:5" ht="21" customHeight="1">
      <c r="A485" s="138"/>
      <c r="B485" s="63" t="s">
        <v>386</v>
      </c>
      <c r="C485" s="64">
        <v>4200</v>
      </c>
      <c r="D485" s="65" t="s">
        <v>61</v>
      </c>
      <c r="E485" s="142">
        <f>+C485*A485</f>
        <v>0</v>
      </c>
    </row>
    <row r="486" spans="1:5" ht="21" customHeight="1">
      <c r="A486" s="138"/>
      <c r="B486" s="63" t="s">
        <v>387</v>
      </c>
      <c r="C486" s="64">
        <v>5000</v>
      </c>
      <c r="D486" s="65" t="s">
        <v>388</v>
      </c>
      <c r="E486" s="142">
        <f>+C486*A486</f>
        <v>0</v>
      </c>
    </row>
    <row r="487" spans="1:5" ht="21" customHeight="1">
      <c r="A487" s="138"/>
      <c r="B487" s="63" t="s">
        <v>389</v>
      </c>
      <c r="C487" s="64">
        <v>9600</v>
      </c>
      <c r="D487" s="65" t="s">
        <v>390</v>
      </c>
      <c r="E487" s="142">
        <f>+C487*A487</f>
        <v>0</v>
      </c>
    </row>
    <row r="488" spans="1:5" ht="21" customHeight="1">
      <c r="A488" s="138"/>
      <c r="B488" s="63" t="s">
        <v>391</v>
      </c>
      <c r="C488" s="64">
        <v>11000</v>
      </c>
      <c r="D488" s="65" t="s">
        <v>392</v>
      </c>
      <c r="E488" s="142">
        <f>+C488*A488</f>
        <v>0</v>
      </c>
    </row>
    <row r="489" spans="1:5" ht="21" customHeight="1">
      <c r="A489" s="138"/>
      <c r="B489" s="63" t="s">
        <v>393</v>
      </c>
      <c r="C489" s="64">
        <v>17500</v>
      </c>
      <c r="D489" s="65" t="s">
        <v>394</v>
      </c>
      <c r="E489" s="142">
        <f>+C489*A489</f>
        <v>0</v>
      </c>
    </row>
    <row r="490" spans="1:5" ht="21" customHeight="1">
      <c r="A490" s="138"/>
      <c r="B490" s="63" t="s">
        <v>395</v>
      </c>
      <c r="C490" s="64">
        <v>4200</v>
      </c>
      <c r="D490" s="65" t="s">
        <v>396</v>
      </c>
      <c r="E490" s="142">
        <f>+C490*A490</f>
        <v>0</v>
      </c>
    </row>
    <row r="491" spans="1:5" ht="21" customHeight="1">
      <c r="A491" s="138"/>
      <c r="B491" s="63" t="s">
        <v>397</v>
      </c>
      <c r="C491" s="64">
        <v>6000</v>
      </c>
      <c r="D491" s="65" t="s">
        <v>398</v>
      </c>
      <c r="E491" s="142">
        <f>+C491*A491</f>
        <v>0</v>
      </c>
    </row>
    <row r="492" spans="1:5" ht="21" customHeight="1">
      <c r="A492" s="138"/>
      <c r="B492" s="63" t="s">
        <v>399</v>
      </c>
      <c r="C492" s="64">
        <v>9600</v>
      </c>
      <c r="D492" s="65" t="s">
        <v>390</v>
      </c>
      <c r="E492" s="142">
        <f>+C492*A492</f>
        <v>0</v>
      </c>
    </row>
    <row r="493" spans="1:5" ht="21" customHeight="1">
      <c r="A493" s="138"/>
      <c r="B493" s="63" t="s">
        <v>400</v>
      </c>
      <c r="C493" s="64">
        <v>4200</v>
      </c>
      <c r="D493" s="65" t="s">
        <v>401</v>
      </c>
      <c r="E493" s="142">
        <f>+C493*A493</f>
        <v>0</v>
      </c>
    </row>
    <row r="494" spans="1:5" ht="21" customHeight="1">
      <c r="A494" s="138"/>
      <c r="B494" s="63" t="s">
        <v>402</v>
      </c>
      <c r="C494" s="64">
        <v>6500</v>
      </c>
      <c r="D494" s="65" t="s">
        <v>403</v>
      </c>
      <c r="E494" s="142">
        <f>+C494*A494</f>
        <v>0</v>
      </c>
    </row>
    <row r="495" spans="1:5" ht="21" customHeight="1">
      <c r="A495" s="138"/>
      <c r="B495" s="63" t="s">
        <v>404</v>
      </c>
      <c r="C495" s="64">
        <v>3500</v>
      </c>
      <c r="D495" s="65" t="s">
        <v>324</v>
      </c>
      <c r="E495" s="142">
        <f>+C495*A495</f>
        <v>0</v>
      </c>
    </row>
    <row r="496" spans="1:5" ht="21" customHeight="1">
      <c r="A496" s="138"/>
      <c r="B496" s="63" t="s">
        <v>405</v>
      </c>
      <c r="C496" s="64">
        <v>3800</v>
      </c>
      <c r="D496" s="65" t="s">
        <v>61</v>
      </c>
      <c r="E496" s="142">
        <f>+C496*A496</f>
        <v>0</v>
      </c>
    </row>
    <row r="497" spans="1:5" ht="21" customHeight="1">
      <c r="A497" s="138"/>
      <c r="B497" s="63" t="s">
        <v>406</v>
      </c>
      <c r="C497" s="64">
        <v>7500</v>
      </c>
      <c r="D497" s="65" t="s">
        <v>322</v>
      </c>
      <c r="E497" s="142">
        <f>+C497*A497</f>
        <v>0</v>
      </c>
    </row>
    <row r="498" spans="1:5" ht="21" customHeight="1">
      <c r="A498" s="138"/>
      <c r="B498" s="63" t="s">
        <v>407</v>
      </c>
      <c r="C498" s="64">
        <v>11000</v>
      </c>
      <c r="D498" s="65" t="s">
        <v>408</v>
      </c>
      <c r="E498" s="142">
        <f>+C498*A498</f>
        <v>0</v>
      </c>
    </row>
    <row r="499" spans="1:5" ht="21" customHeight="1">
      <c r="A499" s="138"/>
      <c r="B499" s="63" t="s">
        <v>409</v>
      </c>
      <c r="C499" s="64">
        <v>3500</v>
      </c>
      <c r="D499" s="65" t="s">
        <v>410</v>
      </c>
      <c r="E499" s="142">
        <f>+C499*A499</f>
        <v>0</v>
      </c>
    </row>
    <row r="500" spans="1:5" ht="21" customHeight="1">
      <c r="A500" s="138"/>
      <c r="B500" s="63" t="s">
        <v>411</v>
      </c>
      <c r="C500" s="64">
        <v>3800</v>
      </c>
      <c r="D500" s="65" t="s">
        <v>412</v>
      </c>
      <c r="E500" s="142">
        <f>+C500*A500</f>
        <v>0</v>
      </c>
    </row>
    <row r="501" spans="1:5" ht="21" customHeight="1">
      <c r="A501" s="138"/>
      <c r="B501" s="63" t="s">
        <v>413</v>
      </c>
      <c r="C501" s="64">
        <v>5500</v>
      </c>
      <c r="D501" s="65" t="s">
        <v>414</v>
      </c>
      <c r="E501" s="142">
        <f>+C501*A501</f>
        <v>0</v>
      </c>
    </row>
    <row r="502" spans="1:5" ht="21" customHeight="1">
      <c r="A502" s="138"/>
      <c r="B502" s="63" t="s">
        <v>415</v>
      </c>
      <c r="C502" s="64">
        <v>9600</v>
      </c>
      <c r="D502" s="65" t="s">
        <v>416</v>
      </c>
      <c r="E502" s="142">
        <f>+C502*A502</f>
        <v>0</v>
      </c>
    </row>
    <row r="503" spans="1:5" ht="21" customHeight="1">
      <c r="A503" s="138"/>
      <c r="B503" s="63" t="s">
        <v>417</v>
      </c>
      <c r="C503" s="64">
        <v>6000</v>
      </c>
      <c r="D503" s="65" t="s">
        <v>322</v>
      </c>
      <c r="E503" s="142">
        <f>+C503*A503</f>
        <v>0</v>
      </c>
    </row>
    <row r="504" spans="1:5" ht="21" customHeight="1">
      <c r="A504" s="138"/>
      <c r="B504" s="63" t="s">
        <v>418</v>
      </c>
      <c r="C504" s="64">
        <v>9600</v>
      </c>
      <c r="D504" s="65" t="s">
        <v>322</v>
      </c>
      <c r="E504" s="142">
        <f>+C504*A504</f>
        <v>0</v>
      </c>
    </row>
    <row r="505" spans="1:5" ht="21" customHeight="1">
      <c r="A505" s="138"/>
      <c r="B505" s="63" t="s">
        <v>419</v>
      </c>
      <c r="C505" s="64">
        <v>4200</v>
      </c>
      <c r="D505" s="65" t="s">
        <v>396</v>
      </c>
      <c r="E505" s="142">
        <f>+C505*A505</f>
        <v>0</v>
      </c>
    </row>
    <row r="506" spans="1:5" ht="21" customHeight="1">
      <c r="A506" s="138"/>
      <c r="B506" s="63" t="s">
        <v>420</v>
      </c>
      <c r="C506" s="64">
        <v>6000</v>
      </c>
      <c r="D506" s="65" t="s">
        <v>421</v>
      </c>
      <c r="E506" s="142">
        <f>+C506*A506</f>
        <v>0</v>
      </c>
    </row>
    <row r="507" spans="1:5" ht="21" customHeight="1">
      <c r="A507" s="138"/>
      <c r="B507" s="63" t="s">
        <v>422</v>
      </c>
      <c r="C507" s="64">
        <v>3800</v>
      </c>
      <c r="D507" s="65" t="s">
        <v>423</v>
      </c>
      <c r="E507" s="142">
        <f>+C507*A507</f>
        <v>0</v>
      </c>
    </row>
    <row r="508" spans="1:5" ht="21" customHeight="1">
      <c r="A508" s="138"/>
      <c r="B508" s="63" t="s">
        <v>424</v>
      </c>
      <c r="C508" s="64">
        <v>6000</v>
      </c>
      <c r="D508" s="65" t="s">
        <v>398</v>
      </c>
      <c r="E508" s="142">
        <f>+C508*A508</f>
        <v>0</v>
      </c>
    </row>
    <row r="509" spans="1:5" ht="21" customHeight="1">
      <c r="A509" s="138"/>
      <c r="B509" s="63" t="s">
        <v>425</v>
      </c>
      <c r="C509" s="64">
        <v>9600</v>
      </c>
      <c r="D509" s="65" t="s">
        <v>426</v>
      </c>
      <c r="E509" s="142">
        <f>+C509*A509</f>
        <v>0</v>
      </c>
    </row>
    <row r="510" spans="1:5" ht="21" customHeight="1">
      <c r="A510" s="138"/>
      <c r="B510" s="63" t="s">
        <v>427</v>
      </c>
      <c r="C510" s="64">
        <v>3800</v>
      </c>
      <c r="D510" s="65" t="s">
        <v>428</v>
      </c>
      <c r="E510" s="142">
        <f>+C510*A510</f>
        <v>0</v>
      </c>
    </row>
    <row r="511" spans="1:5" ht="21" customHeight="1">
      <c r="A511" s="138"/>
      <c r="B511" s="63" t="s">
        <v>429</v>
      </c>
      <c r="C511" s="64">
        <v>6000</v>
      </c>
      <c r="D511" s="65" t="s">
        <v>430</v>
      </c>
      <c r="E511" s="142">
        <f>+C511*A511</f>
        <v>0</v>
      </c>
    </row>
    <row r="512" spans="1:5" ht="21" customHeight="1">
      <c r="A512" s="138"/>
      <c r="B512" s="63" t="s">
        <v>431</v>
      </c>
      <c r="C512" s="64">
        <v>7500</v>
      </c>
      <c r="D512" s="65" t="s">
        <v>432</v>
      </c>
      <c r="E512" s="142">
        <f>+C512*A512</f>
        <v>0</v>
      </c>
    </row>
    <row r="513" spans="1:5" ht="21" customHeight="1">
      <c r="A513" s="138"/>
      <c r="B513" s="63" t="s">
        <v>433</v>
      </c>
      <c r="C513" s="64">
        <v>3800</v>
      </c>
      <c r="D513" s="65" t="s">
        <v>434</v>
      </c>
      <c r="E513" s="142">
        <f>+C513*A513</f>
        <v>0</v>
      </c>
    </row>
    <row r="514" spans="1:5" ht="21" customHeight="1">
      <c r="A514" s="138"/>
      <c r="B514" s="63" t="s">
        <v>435</v>
      </c>
      <c r="C514" s="64">
        <v>6000</v>
      </c>
      <c r="D514" s="65" t="s">
        <v>436</v>
      </c>
      <c r="E514" s="142">
        <f>+C514*A514</f>
        <v>0</v>
      </c>
    </row>
    <row r="515" spans="1:5" ht="21" customHeight="1">
      <c r="A515" s="138"/>
      <c r="B515" s="63" t="s">
        <v>437</v>
      </c>
      <c r="C515" s="64">
        <v>7500</v>
      </c>
      <c r="D515" s="65" t="s">
        <v>438</v>
      </c>
      <c r="E515" s="142">
        <f>+C515*A515</f>
        <v>0</v>
      </c>
    </row>
    <row r="516" spans="1:5" ht="21" customHeight="1">
      <c r="A516" s="138"/>
      <c r="B516" s="63" t="s">
        <v>439</v>
      </c>
      <c r="C516" s="64">
        <v>3500</v>
      </c>
      <c r="D516" s="65" t="s">
        <v>440</v>
      </c>
      <c r="E516" s="142">
        <f>+C516*A516</f>
        <v>0</v>
      </c>
    </row>
    <row r="517" spans="1:5" ht="21" customHeight="1">
      <c r="A517" s="138"/>
      <c r="B517" s="63" t="s">
        <v>441</v>
      </c>
      <c r="C517" s="64">
        <v>3800</v>
      </c>
      <c r="D517" s="65" t="s">
        <v>442</v>
      </c>
      <c r="E517" s="142">
        <f>+C517*A517</f>
        <v>0</v>
      </c>
    </row>
    <row r="518" spans="1:5" ht="21" customHeight="1">
      <c r="A518" s="138"/>
      <c r="B518" s="63" t="s">
        <v>443</v>
      </c>
      <c r="C518" s="64">
        <v>3500</v>
      </c>
      <c r="D518" s="65" t="s">
        <v>444</v>
      </c>
      <c r="E518" s="142">
        <f>+C518*A518</f>
        <v>0</v>
      </c>
    </row>
    <row r="519" spans="1:5" ht="21" customHeight="1">
      <c r="A519" s="138"/>
      <c r="B519" s="63" t="s">
        <v>445</v>
      </c>
      <c r="C519" s="64">
        <v>3800</v>
      </c>
      <c r="D519" s="65" t="s">
        <v>446</v>
      </c>
      <c r="E519" s="142">
        <f>+C519*A519</f>
        <v>0</v>
      </c>
    </row>
    <row r="520" spans="1:5" ht="21" customHeight="1">
      <c r="A520" s="138"/>
      <c r="B520" s="63" t="s">
        <v>447</v>
      </c>
      <c r="C520" s="64">
        <v>4200</v>
      </c>
      <c r="D520" s="65" t="s">
        <v>448</v>
      </c>
      <c r="E520" s="142">
        <f>+C520*A520</f>
        <v>0</v>
      </c>
    </row>
    <row r="521" spans="1:5" ht="21" customHeight="1">
      <c r="A521" s="138"/>
      <c r="B521" s="63" t="s">
        <v>449</v>
      </c>
      <c r="C521" s="64">
        <v>7500</v>
      </c>
      <c r="D521" s="65" t="s">
        <v>450</v>
      </c>
      <c r="E521" s="142">
        <f>+C521*A521</f>
        <v>0</v>
      </c>
    </row>
    <row r="522" spans="1:5" ht="21" customHeight="1">
      <c r="A522" s="138"/>
      <c r="B522" s="63" t="s">
        <v>451</v>
      </c>
      <c r="C522" s="64">
        <v>9500</v>
      </c>
      <c r="D522" s="65" t="s">
        <v>408</v>
      </c>
      <c r="E522" s="142">
        <f>+C522*A522</f>
        <v>0</v>
      </c>
    </row>
    <row r="523" spans="1:5" ht="21" customHeight="1">
      <c r="A523" s="138"/>
      <c r="B523" s="63" t="s">
        <v>452</v>
      </c>
      <c r="C523" s="64">
        <v>17500</v>
      </c>
      <c r="D523" s="65" t="s">
        <v>453</v>
      </c>
      <c r="E523" s="142">
        <f>+C523*A523</f>
        <v>0</v>
      </c>
    </row>
    <row r="524" spans="1:5" ht="21" customHeight="1">
      <c r="A524" s="138"/>
      <c r="B524" s="63" t="s">
        <v>454</v>
      </c>
      <c r="C524" s="64">
        <v>3500</v>
      </c>
      <c r="D524" s="65" t="s">
        <v>61</v>
      </c>
      <c r="E524" s="142">
        <f>+C524*A524</f>
        <v>0</v>
      </c>
    </row>
    <row r="525" spans="1:5" ht="21" customHeight="1">
      <c r="A525" s="138"/>
      <c r="B525" s="63" t="s">
        <v>455</v>
      </c>
      <c r="C525" s="64">
        <v>4200</v>
      </c>
      <c r="D525" s="65" t="s">
        <v>301</v>
      </c>
      <c r="E525" s="142">
        <f>+C525*A525</f>
        <v>0</v>
      </c>
    </row>
    <row r="526" spans="1:5" ht="21" customHeight="1">
      <c r="A526" s="138"/>
      <c r="B526" s="63" t="s">
        <v>456</v>
      </c>
      <c r="C526" s="64">
        <v>7500</v>
      </c>
      <c r="D526" s="65" t="s">
        <v>322</v>
      </c>
      <c r="E526" s="142">
        <f>+C526*A526</f>
        <v>0</v>
      </c>
    </row>
    <row r="527" spans="1:5" ht="21" customHeight="1">
      <c r="A527" s="138"/>
      <c r="B527" s="63" t="s">
        <v>457</v>
      </c>
      <c r="C527" s="64">
        <v>9000</v>
      </c>
      <c r="D527" s="65" t="s">
        <v>450</v>
      </c>
      <c r="E527" s="142">
        <f>+C527*A527</f>
        <v>0</v>
      </c>
    </row>
    <row r="528" spans="1:5" ht="21" customHeight="1">
      <c r="A528" s="138"/>
      <c r="B528" s="77"/>
      <c r="C528" s="64"/>
      <c r="D528" s="65"/>
      <c r="E528" s="142">
        <f>+C347*A528</f>
        <v>0</v>
      </c>
    </row>
    <row r="529" spans="1:5" ht="21" customHeight="1">
      <c r="A529" s="138"/>
      <c r="B529" s="77"/>
      <c r="C529" s="64"/>
      <c r="D529" s="65"/>
      <c r="E529" s="142">
        <f>+C348*A529</f>
        <v>0</v>
      </c>
    </row>
    <row r="530" spans="1:5" ht="21" customHeight="1">
      <c r="A530" s="138"/>
      <c r="B530" s="77"/>
      <c r="C530" s="64"/>
      <c r="D530" s="65"/>
      <c r="E530" s="142">
        <f>+C530*A530</f>
        <v>0</v>
      </c>
    </row>
    <row r="531" spans="1:5" ht="21" customHeight="1">
      <c r="A531" s="138"/>
      <c r="B531" s="77"/>
      <c r="C531" s="64"/>
      <c r="D531" s="65"/>
      <c r="E531" s="142">
        <f>+C531*A531</f>
        <v>0</v>
      </c>
    </row>
    <row r="532" spans="1:5" ht="21" customHeight="1">
      <c r="A532" s="138"/>
      <c r="B532" s="77"/>
      <c r="C532" s="64"/>
      <c r="D532" s="65"/>
      <c r="E532" s="142">
        <f>+C532*A532</f>
        <v>0</v>
      </c>
    </row>
    <row r="533" spans="1:5" ht="21" customHeight="1">
      <c r="A533" s="138"/>
      <c r="B533" s="77"/>
      <c r="C533" s="64"/>
      <c r="D533" s="65"/>
      <c r="E533" s="142">
        <f>+C533*A533</f>
        <v>0</v>
      </c>
    </row>
    <row r="534" spans="1:5" ht="21" customHeight="1">
      <c r="A534" s="138"/>
      <c r="B534" s="77"/>
      <c r="C534" s="64"/>
      <c r="D534" s="65"/>
      <c r="E534" s="142">
        <f>+C534*A534</f>
        <v>0</v>
      </c>
    </row>
    <row r="535" spans="1:5" ht="21" customHeight="1">
      <c r="A535" s="138"/>
      <c r="B535" s="77"/>
      <c r="C535" s="64"/>
      <c r="D535" s="65"/>
      <c r="E535" s="142">
        <f>+C535*A535</f>
        <v>0</v>
      </c>
    </row>
    <row r="536" spans="1:5" ht="21" customHeight="1">
      <c r="A536" s="138"/>
      <c r="B536" s="77"/>
      <c r="C536" s="64"/>
      <c r="D536" s="65"/>
      <c r="E536" s="142">
        <f>+C536*A536</f>
        <v>0</v>
      </c>
    </row>
    <row r="537" spans="1:5" ht="21" customHeight="1" thickBot="1">
      <c r="A537" s="74"/>
      <c r="B537" s="70"/>
      <c r="C537" s="72"/>
      <c r="D537" s="11"/>
      <c r="E537" s="86"/>
    </row>
    <row r="538" spans="1:5" ht="21" customHeight="1" thickBot="1">
      <c r="A538" s="74" t="str">
        <f>IF(SUM(A540:A557)=0,"",9999)</f>
        <v/>
      </c>
      <c r="B538" s="57" t="s">
        <v>458</v>
      </c>
      <c r="C538" s="86"/>
      <c r="D538" s="11"/>
      <c r="E538" s="86"/>
    </row>
    <row r="539" spans="1:5" ht="21" customHeight="1">
      <c r="A539" s="74"/>
      <c r="B539" s="70"/>
      <c r="C539" s="86"/>
      <c r="D539" s="11"/>
      <c r="E539" s="86"/>
    </row>
    <row r="540" spans="1:5" ht="21" customHeight="1">
      <c r="A540" s="138"/>
      <c r="B540" s="77" t="s">
        <v>990</v>
      </c>
      <c r="C540" s="64">
        <v>5500</v>
      </c>
      <c r="D540" s="65"/>
      <c r="E540" s="142">
        <f>+C540*A540</f>
        <v>0</v>
      </c>
    </row>
    <row r="541" spans="1:5" ht="21" customHeight="1">
      <c r="A541" s="138"/>
      <c r="B541" s="77" t="s">
        <v>991</v>
      </c>
      <c r="C541" s="64">
        <v>6200</v>
      </c>
      <c r="D541" s="65" t="s">
        <v>34</v>
      </c>
      <c r="E541" s="142">
        <f>+C541*A541</f>
        <v>0</v>
      </c>
    </row>
    <row r="542" spans="1:5" ht="21" customHeight="1">
      <c r="A542" s="138"/>
      <c r="B542" s="77" t="s">
        <v>992</v>
      </c>
      <c r="C542" s="64">
        <v>8000</v>
      </c>
      <c r="D542" s="65"/>
      <c r="E542" s="142">
        <f>+C542*A542</f>
        <v>0</v>
      </c>
    </row>
    <row r="543" spans="1:5" ht="21" customHeight="1">
      <c r="A543" s="138"/>
      <c r="B543" s="77" t="s">
        <v>993</v>
      </c>
      <c r="C543" s="64">
        <v>8000</v>
      </c>
      <c r="D543" s="65"/>
      <c r="E543" s="142">
        <f>+C543*A543</f>
        <v>0</v>
      </c>
    </row>
    <row r="544" spans="1:5" ht="21" customHeight="1">
      <c r="A544" s="138"/>
      <c r="B544" s="77" t="s">
        <v>994</v>
      </c>
      <c r="C544" s="64">
        <v>7500</v>
      </c>
      <c r="D544" s="65"/>
      <c r="E544" s="142">
        <f>+C544*A544</f>
        <v>0</v>
      </c>
    </row>
    <row r="545" spans="1:5" ht="21" customHeight="1">
      <c r="A545" s="138"/>
      <c r="B545" s="77" t="s">
        <v>995</v>
      </c>
      <c r="C545" s="64"/>
      <c r="D545" s="65"/>
      <c r="E545" s="142">
        <f>+C545*A545</f>
        <v>0</v>
      </c>
    </row>
    <row r="546" spans="1:5" ht="21" customHeight="1">
      <c r="A546" s="138"/>
      <c r="B546" s="77" t="s">
        <v>996</v>
      </c>
      <c r="C546" s="64"/>
      <c r="D546" s="65"/>
      <c r="E546" s="142">
        <f>+C546*A546</f>
        <v>0</v>
      </c>
    </row>
    <row r="547" spans="1:5" ht="21" customHeight="1">
      <c r="A547" s="138"/>
      <c r="B547" s="77" t="s">
        <v>997</v>
      </c>
      <c r="C547" s="64">
        <v>4100</v>
      </c>
      <c r="D547" s="65"/>
      <c r="E547" s="142">
        <f>+C547*A547</f>
        <v>0</v>
      </c>
    </row>
    <row r="548" spans="1:5" ht="21" customHeight="1">
      <c r="A548" s="138"/>
      <c r="B548" s="77" t="s">
        <v>998</v>
      </c>
      <c r="C548" s="64">
        <v>10000</v>
      </c>
      <c r="D548" s="65"/>
      <c r="E548" s="142">
        <f>+C548*A548</f>
        <v>0</v>
      </c>
    </row>
    <row r="549" spans="1:5" ht="21" customHeight="1">
      <c r="A549" s="138"/>
      <c r="B549" s="77"/>
      <c r="C549" s="64"/>
      <c r="D549" s="65"/>
      <c r="E549" s="142">
        <f>+C549*A549</f>
        <v>0</v>
      </c>
    </row>
    <row r="550" spans="1:5" ht="21" customHeight="1">
      <c r="A550" s="138"/>
      <c r="B550" s="77"/>
      <c r="C550" s="64"/>
      <c r="D550" s="65"/>
      <c r="E550" s="142">
        <f>+C550*A550</f>
        <v>0</v>
      </c>
    </row>
    <row r="551" spans="1:5" ht="21" customHeight="1">
      <c r="A551" s="138"/>
      <c r="B551" s="77"/>
      <c r="C551" s="64"/>
      <c r="D551" s="65"/>
      <c r="E551" s="142">
        <f>+C551*A551</f>
        <v>0</v>
      </c>
    </row>
    <row r="552" spans="1:5" ht="21" customHeight="1">
      <c r="A552" s="138"/>
      <c r="B552" s="77"/>
      <c r="C552" s="64"/>
      <c r="D552" s="65"/>
      <c r="E552" s="142">
        <f>+C552*A552</f>
        <v>0</v>
      </c>
    </row>
    <row r="553" spans="1:5" ht="21" customHeight="1">
      <c r="A553" s="138"/>
      <c r="B553" s="77"/>
      <c r="C553" s="64"/>
      <c r="D553" s="65"/>
      <c r="E553" s="142">
        <f>+C553*A553</f>
        <v>0</v>
      </c>
    </row>
    <row r="554" spans="1:5" ht="21" customHeight="1">
      <c r="A554" s="138"/>
      <c r="B554" s="77"/>
      <c r="C554" s="64"/>
      <c r="D554" s="65"/>
      <c r="E554" s="142">
        <f>+C554*A554</f>
        <v>0</v>
      </c>
    </row>
    <row r="555" spans="1:5" ht="21" customHeight="1">
      <c r="A555" s="138"/>
      <c r="B555" s="77"/>
      <c r="C555" s="64"/>
      <c r="D555" s="65"/>
      <c r="E555" s="142">
        <f>+C555*A555</f>
        <v>0</v>
      </c>
    </row>
    <row r="556" spans="1:5" ht="21" customHeight="1">
      <c r="A556" s="138"/>
      <c r="B556" s="77"/>
      <c r="C556" s="64"/>
      <c r="D556" s="65"/>
      <c r="E556" s="142">
        <f>+C556*A556</f>
        <v>0</v>
      </c>
    </row>
    <row r="557" spans="1:5" ht="21" customHeight="1">
      <c r="A557" s="138"/>
      <c r="B557" s="77"/>
      <c r="C557" s="64"/>
      <c r="D557" s="65"/>
      <c r="E557" s="142">
        <f>+C557*A557</f>
        <v>0</v>
      </c>
    </row>
    <row r="558" spans="1:5" ht="21" customHeight="1" thickBot="1">
      <c r="A558" s="74"/>
      <c r="B558" s="87"/>
      <c r="C558" s="72"/>
      <c r="D558" s="75"/>
      <c r="E558" s="73"/>
    </row>
    <row r="559" spans="1:5" ht="21" customHeight="1" thickBot="1">
      <c r="A559" s="74" t="str">
        <f>IF(SUM(A561:A576)=0,"",9999)</f>
        <v/>
      </c>
      <c r="B559" s="57" t="s">
        <v>459</v>
      </c>
      <c r="C559" s="72"/>
      <c r="D559" s="1"/>
      <c r="E559" s="73"/>
    </row>
    <row r="560" spans="1:5" ht="21" customHeight="1">
      <c r="A560" s="70"/>
      <c r="B560" s="71"/>
      <c r="C560" s="72"/>
      <c r="D560" s="1"/>
      <c r="E560" s="73"/>
    </row>
    <row r="561" spans="1:5" ht="21" customHeight="1">
      <c r="A561" s="138"/>
      <c r="B561" s="77" t="s">
        <v>999</v>
      </c>
      <c r="C561" s="64">
        <v>1200</v>
      </c>
      <c r="D561" s="65" t="s">
        <v>460</v>
      </c>
      <c r="E561" s="142">
        <f>+C561*A561</f>
        <v>0</v>
      </c>
    </row>
    <row r="562" spans="1:5" ht="21" customHeight="1">
      <c r="A562" s="138"/>
      <c r="B562" s="77" t="s">
        <v>1000</v>
      </c>
      <c r="C562" s="64">
        <v>3600</v>
      </c>
      <c r="D562" s="65"/>
      <c r="E562" s="142">
        <f>+C562*A562</f>
        <v>0</v>
      </c>
    </row>
    <row r="563" spans="1:5" ht="21" customHeight="1">
      <c r="A563" s="138"/>
      <c r="B563" s="77" t="s">
        <v>1001</v>
      </c>
      <c r="C563" s="64">
        <v>4500</v>
      </c>
      <c r="D563" s="65"/>
      <c r="E563" s="142">
        <f>+C563*A563</f>
        <v>0</v>
      </c>
    </row>
    <row r="564" spans="1:5" ht="21" customHeight="1">
      <c r="A564" s="138"/>
      <c r="B564" s="77" t="s">
        <v>1002</v>
      </c>
      <c r="C564" s="64">
        <v>5500</v>
      </c>
      <c r="D564" s="65"/>
      <c r="E564" s="142">
        <f>+C564*A564</f>
        <v>0</v>
      </c>
    </row>
    <row r="565" spans="1:5" ht="21" customHeight="1">
      <c r="A565" s="138"/>
      <c r="B565" s="77" t="s">
        <v>1003</v>
      </c>
      <c r="C565" s="64">
        <v>7000</v>
      </c>
      <c r="D565" s="65"/>
      <c r="E565" s="142">
        <f>+C565*A565</f>
        <v>0</v>
      </c>
    </row>
    <row r="566" spans="1:5" ht="21" customHeight="1">
      <c r="A566" s="138"/>
      <c r="B566" s="77" t="s">
        <v>1004</v>
      </c>
      <c r="C566" s="64">
        <v>8700</v>
      </c>
      <c r="D566" s="65"/>
      <c r="E566" s="142">
        <f>+C566*A566</f>
        <v>0</v>
      </c>
    </row>
    <row r="567" spans="1:5" ht="21" customHeight="1">
      <c r="A567" s="138"/>
      <c r="B567" s="77" t="s">
        <v>1005</v>
      </c>
      <c r="C567" s="64">
        <v>2200</v>
      </c>
      <c r="D567" s="65"/>
      <c r="E567" s="142">
        <f>+C567*A567</f>
        <v>0</v>
      </c>
    </row>
    <row r="568" spans="1:5" ht="21" customHeight="1">
      <c r="A568" s="138"/>
      <c r="B568" s="77"/>
      <c r="C568" s="64"/>
      <c r="D568" s="65"/>
      <c r="E568" s="142">
        <f>+C568*A568</f>
        <v>0</v>
      </c>
    </row>
    <row r="569" spans="1:5" ht="21" customHeight="1">
      <c r="A569" s="138"/>
      <c r="B569" s="77"/>
      <c r="C569" s="64"/>
      <c r="D569" s="65"/>
      <c r="E569" s="142">
        <f>+C569*A569</f>
        <v>0</v>
      </c>
    </row>
    <row r="570" spans="1:5" ht="21" customHeight="1">
      <c r="A570" s="138"/>
      <c r="B570" s="77"/>
      <c r="C570" s="64"/>
      <c r="D570" s="65"/>
      <c r="E570" s="142">
        <f>+C570*A570</f>
        <v>0</v>
      </c>
    </row>
    <row r="571" spans="1:5" ht="21" customHeight="1">
      <c r="A571" s="138"/>
      <c r="B571" s="77"/>
      <c r="C571" s="64"/>
      <c r="D571" s="65"/>
      <c r="E571" s="142">
        <f>+C571*A571</f>
        <v>0</v>
      </c>
    </row>
    <row r="572" spans="1:5" ht="21" customHeight="1">
      <c r="A572" s="138"/>
      <c r="B572" s="77"/>
      <c r="C572" s="64"/>
      <c r="D572" s="65"/>
      <c r="E572" s="142">
        <f>+C572*A572</f>
        <v>0</v>
      </c>
    </row>
    <row r="573" spans="1:5" ht="21" customHeight="1">
      <c r="A573" s="138"/>
      <c r="B573" s="77"/>
      <c r="C573" s="64"/>
      <c r="D573" s="65"/>
      <c r="E573" s="142">
        <f>+C573*A573</f>
        <v>0</v>
      </c>
    </row>
    <row r="574" spans="1:5" ht="21" customHeight="1">
      <c r="A574" s="138"/>
      <c r="B574" s="77"/>
      <c r="C574" s="64"/>
      <c r="D574" s="65"/>
      <c r="E574" s="142">
        <f>+C574*A574</f>
        <v>0</v>
      </c>
    </row>
    <row r="575" spans="1:5" ht="21" customHeight="1">
      <c r="A575" s="138"/>
      <c r="B575" s="77"/>
      <c r="C575" s="64"/>
      <c r="D575" s="65"/>
      <c r="E575" s="142">
        <f>+C575*A575</f>
        <v>0</v>
      </c>
    </row>
    <row r="576" spans="1:5" ht="21" customHeight="1">
      <c r="A576" s="138"/>
      <c r="B576" s="77"/>
      <c r="C576" s="64"/>
      <c r="D576" s="65"/>
      <c r="E576" s="142">
        <f>+C576*A576</f>
        <v>0</v>
      </c>
    </row>
    <row r="577" spans="1:5" ht="21" customHeight="1" thickBot="1">
      <c r="A577" s="74"/>
      <c r="B577" s="87"/>
      <c r="C577" s="72"/>
      <c r="D577" s="75"/>
      <c r="E577" s="86"/>
    </row>
    <row r="578" spans="1:5" ht="21" customHeight="1" thickBot="1">
      <c r="A578" s="74" t="str">
        <f>IF(SUM(A580:A612)=0,"",9999)</f>
        <v/>
      </c>
      <c r="B578" s="57" t="s">
        <v>461</v>
      </c>
      <c r="C578" s="86"/>
      <c r="D578" s="1"/>
      <c r="E578" s="86"/>
    </row>
    <row r="579" spans="1:5" ht="21" customHeight="1">
      <c r="A579" s="70"/>
      <c r="B579" s="70"/>
      <c r="C579" s="86"/>
      <c r="D579" s="1"/>
      <c r="E579" s="86"/>
    </row>
    <row r="580" spans="1:5" ht="21" customHeight="1">
      <c r="A580" s="138"/>
      <c r="B580" s="77" t="s">
        <v>1006</v>
      </c>
      <c r="C580" s="64">
        <v>4400</v>
      </c>
      <c r="D580" s="65" t="s">
        <v>462</v>
      </c>
      <c r="E580" s="142">
        <f>+C580*A580</f>
        <v>0</v>
      </c>
    </row>
    <row r="581" spans="1:5" ht="21" customHeight="1">
      <c r="A581" s="138"/>
      <c r="B581" s="77" t="s">
        <v>1007</v>
      </c>
      <c r="C581" s="64">
        <v>5500</v>
      </c>
      <c r="D581" s="65" t="s">
        <v>463</v>
      </c>
      <c r="E581" s="142">
        <f>+C581*A581</f>
        <v>0</v>
      </c>
    </row>
    <row r="582" spans="1:5" ht="21" customHeight="1">
      <c r="A582" s="138"/>
      <c r="B582" s="77" t="s">
        <v>1008</v>
      </c>
      <c r="C582" s="64">
        <v>6800</v>
      </c>
      <c r="D582" s="65" t="s">
        <v>464</v>
      </c>
      <c r="E582" s="142">
        <f>+C582*A582</f>
        <v>0</v>
      </c>
    </row>
    <row r="583" spans="1:5" ht="21" customHeight="1">
      <c r="A583" s="138"/>
      <c r="B583" s="77" t="s">
        <v>1009</v>
      </c>
      <c r="C583" s="64">
        <v>8500</v>
      </c>
      <c r="D583" s="65" t="s">
        <v>465</v>
      </c>
      <c r="E583" s="142">
        <f>+C583*A583</f>
        <v>0</v>
      </c>
    </row>
    <row r="584" spans="1:5" ht="21" customHeight="1">
      <c r="A584" s="138"/>
      <c r="B584" s="77" t="s">
        <v>1010</v>
      </c>
      <c r="C584" s="64">
        <v>11500</v>
      </c>
      <c r="D584" s="65" t="s">
        <v>466</v>
      </c>
      <c r="E584" s="142">
        <f>+C584*A584</f>
        <v>0</v>
      </c>
    </row>
    <row r="585" spans="1:5" ht="21" customHeight="1">
      <c r="A585" s="138"/>
      <c r="B585" s="77" t="s">
        <v>1011</v>
      </c>
      <c r="C585" s="64">
        <v>14000</v>
      </c>
      <c r="D585" s="65" t="s">
        <v>467</v>
      </c>
      <c r="E585" s="142">
        <f>+C585*A585</f>
        <v>0</v>
      </c>
    </row>
    <row r="586" spans="1:5" ht="21" customHeight="1">
      <c r="A586" s="138"/>
      <c r="B586" s="77" t="s">
        <v>1012</v>
      </c>
      <c r="C586" s="64">
        <v>17500</v>
      </c>
      <c r="D586" s="65" t="s">
        <v>468</v>
      </c>
      <c r="E586" s="142">
        <f>+C586*A586</f>
        <v>0</v>
      </c>
    </row>
    <row r="587" spans="1:5" ht="21" customHeight="1">
      <c r="A587" s="138"/>
      <c r="B587" s="77" t="s">
        <v>1013</v>
      </c>
      <c r="C587" s="64">
        <v>19500</v>
      </c>
      <c r="D587" s="65" t="s">
        <v>469</v>
      </c>
      <c r="E587" s="142">
        <f>+C587*A587</f>
        <v>0</v>
      </c>
    </row>
    <row r="588" spans="1:5" ht="21" customHeight="1">
      <c r="A588" s="138"/>
      <c r="B588" s="77" t="s">
        <v>1014</v>
      </c>
      <c r="C588" s="64">
        <v>20500</v>
      </c>
      <c r="D588" s="65" t="s">
        <v>469</v>
      </c>
      <c r="E588" s="142">
        <f>+C588*A588</f>
        <v>0</v>
      </c>
    </row>
    <row r="589" spans="1:5" ht="21" customHeight="1">
      <c r="A589" s="138"/>
      <c r="B589" s="77" t="s">
        <v>470</v>
      </c>
      <c r="C589" s="64">
        <v>20500</v>
      </c>
      <c r="D589" s="65" t="s">
        <v>471</v>
      </c>
      <c r="E589" s="142">
        <f>+C589*A589</f>
        <v>0</v>
      </c>
    </row>
    <row r="590" spans="1:5" ht="21" customHeight="1">
      <c r="A590" s="138"/>
      <c r="B590" s="77" t="s">
        <v>472</v>
      </c>
      <c r="C590" s="64">
        <v>20600</v>
      </c>
      <c r="D590" s="65" t="s">
        <v>473</v>
      </c>
      <c r="E590" s="142">
        <f>+C590*A590</f>
        <v>0</v>
      </c>
    </row>
    <row r="591" spans="1:5" ht="21" customHeight="1">
      <c r="A591" s="138"/>
      <c r="B591" s="77" t="s">
        <v>474</v>
      </c>
      <c r="C591" s="64">
        <v>34000</v>
      </c>
      <c r="D591" s="65" t="s">
        <v>475</v>
      </c>
      <c r="E591" s="142">
        <f>+C591*A591</f>
        <v>0</v>
      </c>
    </row>
    <row r="592" spans="1:5" ht="21" customHeight="1">
      <c r="A592" s="138"/>
      <c r="B592" s="77" t="s">
        <v>476</v>
      </c>
      <c r="C592" s="64">
        <v>36200</v>
      </c>
      <c r="D592" s="65" t="s">
        <v>475</v>
      </c>
      <c r="E592" s="142">
        <f>+C592*A592</f>
        <v>0</v>
      </c>
    </row>
    <row r="593" spans="1:5" ht="21" customHeight="1">
      <c r="A593" s="138"/>
      <c r="B593" s="88" t="s">
        <v>477</v>
      </c>
      <c r="C593" s="64">
        <v>40700</v>
      </c>
      <c r="D593" s="65" t="s">
        <v>478</v>
      </c>
      <c r="E593" s="142">
        <f>+C593*A593</f>
        <v>0</v>
      </c>
    </row>
    <row r="594" spans="1:5" ht="21" customHeight="1">
      <c r="A594" s="138"/>
      <c r="B594" s="77" t="s">
        <v>479</v>
      </c>
      <c r="C594" s="64">
        <v>25200</v>
      </c>
      <c r="D594" s="65" t="s">
        <v>478</v>
      </c>
      <c r="E594" s="142">
        <f>+C594*A594</f>
        <v>0</v>
      </c>
    </row>
    <row r="595" spans="1:5" ht="21" customHeight="1">
      <c r="A595" s="138"/>
      <c r="B595" s="77" t="s">
        <v>480</v>
      </c>
      <c r="C595" s="64">
        <v>16000</v>
      </c>
      <c r="D595" s="65" t="s">
        <v>481</v>
      </c>
      <c r="E595" s="142">
        <f>+C595*A595</f>
        <v>0</v>
      </c>
    </row>
    <row r="596" spans="1:5" ht="21" customHeight="1">
      <c r="A596" s="138"/>
      <c r="B596" s="77" t="s">
        <v>482</v>
      </c>
      <c r="C596" s="64">
        <v>24000</v>
      </c>
      <c r="D596" s="65"/>
      <c r="E596" s="142">
        <f>+C596*A596</f>
        <v>0</v>
      </c>
    </row>
    <row r="597" spans="1:5" ht="21" customHeight="1">
      <c r="A597" s="138"/>
      <c r="B597" s="77" t="s">
        <v>483</v>
      </c>
      <c r="C597" s="64">
        <v>8800</v>
      </c>
      <c r="D597" s="65" t="s">
        <v>465</v>
      </c>
      <c r="E597" s="142">
        <f>+C597*A597</f>
        <v>0</v>
      </c>
    </row>
    <row r="598" spans="1:5" ht="21" customHeight="1">
      <c r="A598" s="138"/>
      <c r="B598" s="77" t="s">
        <v>484</v>
      </c>
      <c r="C598" s="64">
        <v>5300</v>
      </c>
      <c r="D598" s="65" t="s">
        <v>485</v>
      </c>
      <c r="E598" s="142">
        <f>+C598*A598</f>
        <v>0</v>
      </c>
    </row>
    <row r="599" spans="1:5" ht="21" customHeight="1">
      <c r="A599" s="138"/>
      <c r="B599" s="77" t="s">
        <v>486</v>
      </c>
      <c r="C599" s="64">
        <v>7000</v>
      </c>
      <c r="D599" s="65" t="s">
        <v>487</v>
      </c>
      <c r="E599" s="142">
        <f>+C599*A599</f>
        <v>0</v>
      </c>
    </row>
    <row r="600" spans="1:5" ht="21" customHeight="1">
      <c r="A600" s="138"/>
      <c r="B600" s="77" t="s">
        <v>488</v>
      </c>
      <c r="C600" s="64">
        <v>11500</v>
      </c>
      <c r="D600" s="65" t="s">
        <v>489</v>
      </c>
      <c r="E600" s="142">
        <f>+C600*A600</f>
        <v>0</v>
      </c>
    </row>
    <row r="601" spans="1:5" ht="21" customHeight="1">
      <c r="A601" s="138"/>
      <c r="B601" s="77" t="s">
        <v>490</v>
      </c>
      <c r="C601" s="64">
        <v>8500</v>
      </c>
      <c r="D601" s="65" t="s">
        <v>65</v>
      </c>
      <c r="E601" s="142">
        <f>+C601*A601</f>
        <v>0</v>
      </c>
    </row>
    <row r="602" spans="1:5" ht="21" customHeight="1">
      <c r="A602" s="138"/>
      <c r="B602" s="77" t="s">
        <v>491</v>
      </c>
      <c r="C602" s="64">
        <v>10500</v>
      </c>
      <c r="D602" s="65" t="s">
        <v>492</v>
      </c>
      <c r="E602" s="142">
        <f>+C602*A602</f>
        <v>0</v>
      </c>
    </row>
    <row r="603" spans="1:5" ht="21" customHeight="1">
      <c r="A603" s="138"/>
      <c r="B603" s="77" t="s">
        <v>493</v>
      </c>
      <c r="C603" s="64">
        <v>26000</v>
      </c>
      <c r="D603" s="65" t="s">
        <v>494</v>
      </c>
      <c r="E603" s="142">
        <f>+C603*A603</f>
        <v>0</v>
      </c>
    </row>
    <row r="604" spans="1:5" ht="21" customHeight="1">
      <c r="A604" s="138"/>
      <c r="B604" s="77"/>
      <c r="C604" s="64"/>
      <c r="D604" s="65"/>
      <c r="E604" s="142">
        <f>+C604*A604</f>
        <v>0</v>
      </c>
    </row>
    <row r="605" spans="1:5" ht="21" customHeight="1">
      <c r="A605" s="138"/>
      <c r="B605" s="77"/>
      <c r="C605" s="64"/>
      <c r="D605" s="65"/>
      <c r="E605" s="142">
        <f>+C605*A605</f>
        <v>0</v>
      </c>
    </row>
    <row r="606" spans="1:5" ht="21" customHeight="1">
      <c r="A606" s="138"/>
      <c r="B606" s="77"/>
      <c r="C606" s="64"/>
      <c r="D606" s="65"/>
      <c r="E606" s="142">
        <f>+C606*A606</f>
        <v>0</v>
      </c>
    </row>
    <row r="607" spans="1:5" ht="21" customHeight="1">
      <c r="A607" s="138"/>
      <c r="B607" s="77"/>
      <c r="C607" s="64"/>
      <c r="D607" s="65"/>
      <c r="E607" s="142">
        <f>+C607*A607</f>
        <v>0</v>
      </c>
    </row>
    <row r="608" spans="1:5" ht="21" customHeight="1">
      <c r="A608" s="138"/>
      <c r="B608" s="77"/>
      <c r="C608" s="64"/>
      <c r="D608" s="65"/>
      <c r="E608" s="142">
        <f>+C608*A608</f>
        <v>0</v>
      </c>
    </row>
    <row r="609" spans="1:5" ht="21" customHeight="1">
      <c r="A609" s="138"/>
      <c r="B609" s="77"/>
      <c r="C609" s="64"/>
      <c r="D609" s="65"/>
      <c r="E609" s="142">
        <f>+C609*A609</f>
        <v>0</v>
      </c>
    </row>
    <row r="610" spans="1:5" ht="21" customHeight="1">
      <c r="A610" s="138"/>
      <c r="B610" s="77"/>
      <c r="C610" s="64"/>
      <c r="D610" s="65"/>
      <c r="E610" s="142">
        <f>+C610*A610</f>
        <v>0</v>
      </c>
    </row>
    <row r="611" spans="1:5" ht="21" customHeight="1">
      <c r="A611" s="138"/>
      <c r="B611" s="77"/>
      <c r="C611" s="64"/>
      <c r="D611" s="65"/>
      <c r="E611" s="142">
        <f>+C611*A611</f>
        <v>0</v>
      </c>
    </row>
    <row r="612" spans="1:5" ht="21" customHeight="1">
      <c r="A612" s="138"/>
      <c r="B612" s="77"/>
      <c r="C612" s="64"/>
      <c r="D612" s="65"/>
      <c r="E612" s="142">
        <f>+C612*A612</f>
        <v>0</v>
      </c>
    </row>
    <row r="613" spans="1:5" ht="21" customHeight="1" thickBot="1">
      <c r="A613" s="74"/>
      <c r="B613" s="70"/>
      <c r="C613" s="86"/>
      <c r="D613" s="75"/>
      <c r="E613" s="86"/>
    </row>
    <row r="614" spans="1:5" ht="21" customHeight="1" thickBot="1">
      <c r="A614" s="74" t="str">
        <f>IF(SUM(A616:A635)=0,"",9999)</f>
        <v/>
      </c>
      <c r="B614" s="57" t="s">
        <v>495</v>
      </c>
      <c r="C614" s="86"/>
      <c r="D614" s="1"/>
      <c r="E614" s="86"/>
    </row>
    <row r="615" spans="1:5" ht="21" customHeight="1">
      <c r="A615" s="70"/>
      <c r="B615" s="70"/>
      <c r="C615" s="86"/>
      <c r="D615" s="1"/>
      <c r="E615" s="86"/>
    </row>
    <row r="616" spans="1:5" ht="21" customHeight="1">
      <c r="A616" s="138"/>
      <c r="B616" s="77" t="s">
        <v>1015</v>
      </c>
      <c r="C616" s="64">
        <v>5600</v>
      </c>
      <c r="D616" s="65"/>
      <c r="E616" s="142">
        <f>+C616*A616</f>
        <v>0</v>
      </c>
    </row>
    <row r="617" spans="1:5" ht="21" customHeight="1">
      <c r="A617" s="138"/>
      <c r="B617" s="77" t="s">
        <v>1016</v>
      </c>
      <c r="C617" s="64">
        <v>6200</v>
      </c>
      <c r="D617" s="65"/>
      <c r="E617" s="142">
        <f>+C617*A617</f>
        <v>0</v>
      </c>
    </row>
    <row r="618" spans="1:5" ht="21" customHeight="1">
      <c r="A618" s="138"/>
      <c r="B618" s="77" t="s">
        <v>1017</v>
      </c>
      <c r="C618" s="64">
        <v>9700</v>
      </c>
      <c r="D618" s="65"/>
      <c r="E618" s="142">
        <f>+C618*A618</f>
        <v>0</v>
      </c>
    </row>
    <row r="619" spans="1:5" ht="21" customHeight="1">
      <c r="A619" s="138"/>
      <c r="B619" s="77" t="s">
        <v>1018</v>
      </c>
      <c r="C619" s="64">
        <v>7000</v>
      </c>
      <c r="D619" s="65"/>
      <c r="E619" s="142">
        <f>+C619*A619</f>
        <v>0</v>
      </c>
    </row>
    <row r="620" spans="1:5" ht="21" customHeight="1">
      <c r="A620" s="138"/>
      <c r="B620" s="77" t="s">
        <v>1019</v>
      </c>
      <c r="C620" s="64">
        <v>7000</v>
      </c>
      <c r="D620" s="65"/>
      <c r="E620" s="142">
        <f>+C620*A620</f>
        <v>0</v>
      </c>
    </row>
    <row r="621" spans="1:5" ht="21" customHeight="1">
      <c r="A621" s="138"/>
      <c r="B621" s="77" t="s">
        <v>1020</v>
      </c>
      <c r="C621" s="64">
        <v>9000</v>
      </c>
      <c r="D621" s="65"/>
      <c r="E621" s="142">
        <f>+C621*A621</f>
        <v>0</v>
      </c>
    </row>
    <row r="622" spans="1:5" ht="21" customHeight="1">
      <c r="A622" s="138"/>
      <c r="B622" s="77" t="s">
        <v>1021</v>
      </c>
      <c r="C622" s="64">
        <v>11000</v>
      </c>
      <c r="D622" s="65"/>
      <c r="E622" s="142">
        <f>+C622*A622</f>
        <v>0</v>
      </c>
    </row>
    <row r="623" spans="1:5" ht="21" customHeight="1">
      <c r="A623" s="138"/>
      <c r="B623" s="77" t="s">
        <v>1197</v>
      </c>
      <c r="C623" s="64">
        <v>4500</v>
      </c>
      <c r="D623" s="65"/>
      <c r="E623" s="142">
        <f>+C623*A623</f>
        <v>0</v>
      </c>
    </row>
    <row r="624" spans="1:5" ht="21" customHeight="1">
      <c r="A624" s="138"/>
      <c r="B624" s="77" t="s">
        <v>1204</v>
      </c>
      <c r="C624" s="64">
        <v>6000</v>
      </c>
      <c r="D624" s="65"/>
      <c r="E624" s="142">
        <f>+C624*A624</f>
        <v>0</v>
      </c>
    </row>
    <row r="625" spans="1:5" ht="21" customHeight="1">
      <c r="A625" s="138"/>
      <c r="B625" s="77" t="s">
        <v>1203</v>
      </c>
      <c r="C625" s="64">
        <v>9300</v>
      </c>
      <c r="D625" s="65"/>
      <c r="E625" s="142">
        <f>+C625*A625</f>
        <v>0</v>
      </c>
    </row>
    <row r="626" spans="1:5" ht="21" customHeight="1">
      <c r="A626" s="138"/>
      <c r="B626" s="77" t="s">
        <v>1211</v>
      </c>
      <c r="C626" s="64">
        <v>7500</v>
      </c>
      <c r="D626" s="65"/>
      <c r="E626" s="142">
        <f>+C626*A626</f>
        <v>0</v>
      </c>
    </row>
    <row r="627" spans="1:5" ht="21" customHeight="1">
      <c r="A627" s="138"/>
      <c r="B627" s="77"/>
      <c r="C627" s="64"/>
      <c r="D627" s="65"/>
      <c r="E627" s="142">
        <f>+C627*A627</f>
        <v>0</v>
      </c>
    </row>
    <row r="628" spans="1:5" ht="21" customHeight="1">
      <c r="A628" s="138"/>
      <c r="B628" s="77"/>
      <c r="C628" s="64"/>
      <c r="D628" s="65"/>
      <c r="E628" s="142">
        <f>+C628*A628</f>
        <v>0</v>
      </c>
    </row>
    <row r="629" spans="1:5" ht="21" customHeight="1">
      <c r="A629" s="138"/>
      <c r="B629" s="77"/>
      <c r="C629" s="64"/>
      <c r="D629" s="65"/>
      <c r="E629" s="142">
        <f>+C629*A629</f>
        <v>0</v>
      </c>
    </row>
    <row r="630" spans="1:5" ht="21" customHeight="1">
      <c r="A630" s="138"/>
      <c r="B630" s="77"/>
      <c r="C630" s="64"/>
      <c r="D630" s="65"/>
      <c r="E630" s="142">
        <f>+C630*A630</f>
        <v>0</v>
      </c>
    </row>
    <row r="631" spans="1:5" ht="21" customHeight="1">
      <c r="A631" s="138"/>
      <c r="B631" s="77"/>
      <c r="C631" s="64"/>
      <c r="D631" s="65"/>
      <c r="E631" s="142">
        <f>+C631*A631</f>
        <v>0</v>
      </c>
    </row>
    <row r="632" spans="1:5" ht="21" customHeight="1">
      <c r="A632" s="138"/>
      <c r="B632" s="77"/>
      <c r="C632" s="64"/>
      <c r="D632" s="65"/>
      <c r="E632" s="142">
        <f>+C632*A632</f>
        <v>0</v>
      </c>
    </row>
    <row r="633" spans="1:5" ht="21" customHeight="1">
      <c r="A633" s="138"/>
      <c r="B633" s="77"/>
      <c r="C633" s="64"/>
      <c r="D633" s="65"/>
      <c r="E633" s="142">
        <f>+C633*A633</f>
        <v>0</v>
      </c>
    </row>
    <row r="634" spans="1:5" ht="21" customHeight="1">
      <c r="A634" s="138"/>
      <c r="B634" s="77"/>
      <c r="C634" s="64"/>
      <c r="D634" s="65"/>
      <c r="E634" s="142">
        <f>+C634*A634</f>
        <v>0</v>
      </c>
    </row>
    <row r="635" spans="1:5" ht="21" customHeight="1">
      <c r="A635" s="138"/>
      <c r="B635" s="77"/>
      <c r="C635" s="64"/>
      <c r="D635" s="65"/>
      <c r="E635" s="142">
        <f>+C635*A635</f>
        <v>0</v>
      </c>
    </row>
    <row r="636" spans="1:5" ht="21" customHeight="1" thickBot="1">
      <c r="A636" s="80"/>
      <c r="B636" s="87"/>
      <c r="C636" s="86"/>
      <c r="D636" s="75"/>
      <c r="E636" s="86"/>
    </row>
    <row r="637" spans="1:5" ht="42" customHeight="1" thickBot="1">
      <c r="A637" s="80" t="str">
        <f>IF(SUM(A639:A687)=0,"",9999)</f>
        <v/>
      </c>
      <c r="B637" s="85" t="s">
        <v>496</v>
      </c>
      <c r="C637" s="86"/>
      <c r="D637" s="1"/>
      <c r="E637" s="86"/>
    </row>
    <row r="638" spans="1:5" ht="21" customHeight="1">
      <c r="A638" s="70"/>
      <c r="B638" s="71"/>
      <c r="C638" s="86"/>
      <c r="D638" s="1"/>
      <c r="E638" s="86"/>
    </row>
    <row r="639" spans="1:5" ht="21" customHeight="1">
      <c r="A639" s="138"/>
      <c r="B639" s="63" t="s">
        <v>1022</v>
      </c>
      <c r="C639" s="64">
        <v>1100</v>
      </c>
      <c r="D639" s="65"/>
      <c r="E639" s="142">
        <f>+C639*A639</f>
        <v>0</v>
      </c>
    </row>
    <row r="640" spans="1:5" ht="21" customHeight="1">
      <c r="A640" s="138"/>
      <c r="B640" s="63" t="s">
        <v>1023</v>
      </c>
      <c r="C640" s="64">
        <v>1200</v>
      </c>
      <c r="D640" s="65"/>
      <c r="E640" s="142">
        <f>+C640*A640</f>
        <v>0</v>
      </c>
    </row>
    <row r="641" spans="1:5" ht="21" customHeight="1">
      <c r="A641" s="138"/>
      <c r="B641" s="63" t="s">
        <v>1024</v>
      </c>
      <c r="C641" s="64">
        <v>3200</v>
      </c>
      <c r="D641" s="65"/>
      <c r="E641" s="142">
        <f>+C641*A641</f>
        <v>0</v>
      </c>
    </row>
    <row r="642" spans="1:5" ht="21" customHeight="1">
      <c r="A642" s="138"/>
      <c r="B642" s="63" t="s">
        <v>1025</v>
      </c>
      <c r="C642" s="64">
        <v>3200</v>
      </c>
      <c r="D642" s="65"/>
      <c r="E642" s="142">
        <f>+C642*A642</f>
        <v>0</v>
      </c>
    </row>
    <row r="643" spans="1:5" ht="21" customHeight="1">
      <c r="A643" s="138"/>
      <c r="B643" s="63" t="s">
        <v>1026</v>
      </c>
      <c r="C643" s="64">
        <v>15000</v>
      </c>
      <c r="D643" s="65"/>
      <c r="E643" s="142">
        <f>+C643*A643</f>
        <v>0</v>
      </c>
    </row>
    <row r="644" spans="1:5" ht="21" customHeight="1">
      <c r="A644" s="138"/>
      <c r="B644" s="63" t="s">
        <v>1027</v>
      </c>
      <c r="C644" s="64">
        <v>12500</v>
      </c>
      <c r="D644" s="65" t="s">
        <v>53</v>
      </c>
      <c r="E644" s="142">
        <f>+C644*A644</f>
        <v>0</v>
      </c>
    </row>
    <row r="645" spans="1:5" ht="21" customHeight="1">
      <c r="A645" s="138"/>
      <c r="B645" s="63" t="s">
        <v>1028</v>
      </c>
      <c r="C645" s="64">
        <v>12500</v>
      </c>
      <c r="D645" s="65" t="s">
        <v>52</v>
      </c>
      <c r="E645" s="142">
        <f>+C645*A645</f>
        <v>0</v>
      </c>
    </row>
    <row r="646" spans="1:5" ht="21" customHeight="1">
      <c r="A646" s="138"/>
      <c r="B646" s="63" t="s">
        <v>1029</v>
      </c>
      <c r="C646" s="64">
        <v>12500</v>
      </c>
      <c r="D646" s="65" t="s">
        <v>54</v>
      </c>
      <c r="E646" s="142">
        <f>+C646*A646</f>
        <v>0</v>
      </c>
    </row>
    <row r="647" spans="1:5" ht="21" customHeight="1">
      <c r="A647" s="138"/>
      <c r="B647" s="63" t="s">
        <v>1030</v>
      </c>
      <c r="C647" s="64">
        <v>12500</v>
      </c>
      <c r="D647" s="65" t="s">
        <v>497</v>
      </c>
      <c r="E647" s="142">
        <f>+C647*A647</f>
        <v>0</v>
      </c>
    </row>
    <row r="648" spans="1:5" ht="21" customHeight="1">
      <c r="A648" s="138"/>
      <c r="B648" s="63" t="s">
        <v>498</v>
      </c>
      <c r="C648" s="64">
        <v>12100</v>
      </c>
      <c r="D648" s="65" t="s">
        <v>499</v>
      </c>
      <c r="E648" s="142">
        <f>+C648*A648</f>
        <v>0</v>
      </c>
    </row>
    <row r="649" spans="1:5" ht="21" customHeight="1">
      <c r="A649" s="138"/>
      <c r="B649" s="63" t="s">
        <v>500</v>
      </c>
      <c r="C649" s="64">
        <v>13000</v>
      </c>
      <c r="D649" s="65" t="s">
        <v>501</v>
      </c>
      <c r="E649" s="142">
        <f>+C649*A649</f>
        <v>0</v>
      </c>
    </row>
    <row r="650" spans="1:5" ht="21" customHeight="1">
      <c r="A650" s="138"/>
      <c r="B650" s="63" t="s">
        <v>502</v>
      </c>
      <c r="C650" s="64">
        <v>13000</v>
      </c>
      <c r="D650" s="65" t="s">
        <v>503</v>
      </c>
      <c r="E650" s="142">
        <f>+C650*A650</f>
        <v>0</v>
      </c>
    </row>
    <row r="651" spans="1:5" ht="21" customHeight="1">
      <c r="A651" s="138"/>
      <c r="B651" s="63" t="s">
        <v>504</v>
      </c>
      <c r="C651" s="64">
        <v>13000</v>
      </c>
      <c r="D651" s="65" t="s">
        <v>503</v>
      </c>
      <c r="E651" s="142">
        <f>+C651*A651</f>
        <v>0</v>
      </c>
    </row>
    <row r="652" spans="1:5" ht="21" customHeight="1">
      <c r="A652" s="138"/>
      <c r="B652" s="63" t="s">
        <v>505</v>
      </c>
      <c r="C652" s="64">
        <v>12500</v>
      </c>
      <c r="D652" s="65" t="s">
        <v>51</v>
      </c>
      <c r="E652" s="142">
        <f>+C652*A652</f>
        <v>0</v>
      </c>
    </row>
    <row r="653" spans="1:5" ht="21" customHeight="1">
      <c r="A653" s="138"/>
      <c r="B653" s="63" t="s">
        <v>506</v>
      </c>
      <c r="C653" s="64">
        <v>13500</v>
      </c>
      <c r="D653" s="65" t="s">
        <v>507</v>
      </c>
      <c r="E653" s="142">
        <f>+C653*A653</f>
        <v>0</v>
      </c>
    </row>
    <row r="654" spans="1:5" ht="21" customHeight="1">
      <c r="A654" s="138"/>
      <c r="B654" s="63" t="s">
        <v>508</v>
      </c>
      <c r="C654" s="64">
        <v>14000</v>
      </c>
      <c r="D654" s="65" t="s">
        <v>126</v>
      </c>
      <c r="E654" s="142">
        <f>+C654*A654</f>
        <v>0</v>
      </c>
    </row>
    <row r="655" spans="1:5" ht="21" customHeight="1">
      <c r="A655" s="138"/>
      <c r="B655" s="63" t="s">
        <v>509</v>
      </c>
      <c r="C655" s="64">
        <v>14000</v>
      </c>
      <c r="D655" s="65" t="s">
        <v>442</v>
      </c>
      <c r="E655" s="142">
        <f>+C655*A655</f>
        <v>0</v>
      </c>
    </row>
    <row r="656" spans="1:5" ht="21" customHeight="1">
      <c r="A656" s="138"/>
      <c r="B656" s="63" t="s">
        <v>510</v>
      </c>
      <c r="C656" s="64">
        <v>14000</v>
      </c>
      <c r="D656" s="65" t="s">
        <v>511</v>
      </c>
      <c r="E656" s="142">
        <f>+C656*A656</f>
        <v>0</v>
      </c>
    </row>
    <row r="657" spans="1:5" ht="21" customHeight="1">
      <c r="A657" s="138"/>
      <c r="B657" s="63" t="s">
        <v>512</v>
      </c>
      <c r="C657" s="64">
        <v>14000</v>
      </c>
      <c r="D657" s="65" t="s">
        <v>513</v>
      </c>
      <c r="E657" s="142">
        <f>+C657*A657</f>
        <v>0</v>
      </c>
    </row>
    <row r="658" spans="1:5" ht="21" customHeight="1">
      <c r="A658" s="138"/>
      <c r="B658" s="63" t="s">
        <v>514</v>
      </c>
      <c r="C658" s="64">
        <v>14000</v>
      </c>
      <c r="D658" s="65" t="s">
        <v>396</v>
      </c>
      <c r="E658" s="142">
        <f>+C658*A658</f>
        <v>0</v>
      </c>
    </row>
    <row r="659" spans="1:5" ht="21" customHeight="1">
      <c r="A659" s="138"/>
      <c r="B659" s="63" t="s">
        <v>515</v>
      </c>
      <c r="C659" s="64">
        <v>12500</v>
      </c>
      <c r="D659" s="65" t="s">
        <v>516</v>
      </c>
      <c r="E659" s="142">
        <f>+C659*A659</f>
        <v>0</v>
      </c>
    </row>
    <row r="660" spans="1:5" ht="21" customHeight="1">
      <c r="A660" s="138"/>
      <c r="B660" s="63" t="s">
        <v>517</v>
      </c>
      <c r="C660" s="64">
        <v>14000</v>
      </c>
      <c r="D660" s="65"/>
      <c r="E660" s="142">
        <f>+C660*A660</f>
        <v>0</v>
      </c>
    </row>
    <row r="661" spans="1:5" ht="21" customHeight="1">
      <c r="A661" s="138"/>
      <c r="B661" s="63" t="s">
        <v>518</v>
      </c>
      <c r="C661" s="64">
        <v>12000</v>
      </c>
      <c r="D661" s="65" t="s">
        <v>519</v>
      </c>
      <c r="E661" s="142">
        <f>+C661*A661</f>
        <v>0</v>
      </c>
    </row>
    <row r="662" spans="1:5" ht="21" customHeight="1">
      <c r="A662" s="138"/>
      <c r="B662" s="63" t="s">
        <v>520</v>
      </c>
      <c r="C662" s="64">
        <v>14500</v>
      </c>
      <c r="D662" s="65" t="s">
        <v>521</v>
      </c>
      <c r="E662" s="142">
        <f>+C662*A662</f>
        <v>0</v>
      </c>
    </row>
    <row r="663" spans="1:5" ht="21" customHeight="1">
      <c r="A663" s="138"/>
      <c r="B663" s="63" t="s">
        <v>522</v>
      </c>
      <c r="C663" s="64">
        <v>17000</v>
      </c>
      <c r="D663" s="65" t="s">
        <v>523</v>
      </c>
      <c r="E663" s="142">
        <f>+C663*A663</f>
        <v>0</v>
      </c>
    </row>
    <row r="664" spans="1:5" ht="21" customHeight="1">
      <c r="A664" s="138"/>
      <c r="B664" s="63" t="s">
        <v>524</v>
      </c>
      <c r="C664" s="64">
        <v>17000</v>
      </c>
      <c r="D664" s="65" t="s">
        <v>525</v>
      </c>
      <c r="E664" s="142">
        <f>+C664*A664</f>
        <v>0</v>
      </c>
    </row>
    <row r="665" spans="1:5" ht="21" customHeight="1">
      <c r="A665" s="138"/>
      <c r="B665" s="63" t="s">
        <v>526</v>
      </c>
      <c r="C665" s="64">
        <v>13600</v>
      </c>
      <c r="D665" s="65" t="s">
        <v>67</v>
      </c>
      <c r="E665" s="142">
        <f>+C665*A665</f>
        <v>0</v>
      </c>
    </row>
    <row r="666" spans="1:5" ht="21" customHeight="1">
      <c r="A666" s="138"/>
      <c r="B666" s="63" t="s">
        <v>527</v>
      </c>
      <c r="C666" s="64">
        <v>13800</v>
      </c>
      <c r="D666" s="65" t="s">
        <v>528</v>
      </c>
      <c r="E666" s="142">
        <f>+C666*A666</f>
        <v>0</v>
      </c>
    </row>
    <row r="667" spans="1:5" ht="21" customHeight="1">
      <c r="A667" s="138"/>
      <c r="B667" s="63" t="s">
        <v>529</v>
      </c>
      <c r="C667" s="64">
        <v>13200</v>
      </c>
      <c r="D667" s="65" t="s">
        <v>530</v>
      </c>
      <c r="E667" s="142">
        <f>+C667*A667</f>
        <v>0</v>
      </c>
    </row>
    <row r="668" spans="1:5" ht="21" customHeight="1">
      <c r="A668" s="138"/>
      <c r="B668" s="63" t="s">
        <v>531</v>
      </c>
      <c r="C668" s="64">
        <v>12600</v>
      </c>
      <c r="D668" s="65" t="s">
        <v>238</v>
      </c>
      <c r="E668" s="142">
        <f>+C668*A668</f>
        <v>0</v>
      </c>
    </row>
    <row r="669" spans="1:5" ht="21" customHeight="1">
      <c r="A669" s="138"/>
      <c r="B669" s="63" t="s">
        <v>533</v>
      </c>
      <c r="C669" s="64">
        <v>16600</v>
      </c>
      <c r="D669" s="65" t="s">
        <v>532</v>
      </c>
      <c r="E669" s="142">
        <f>+C669*A669</f>
        <v>0</v>
      </c>
    </row>
    <row r="670" spans="1:5" ht="21" customHeight="1">
      <c r="A670" s="138"/>
      <c r="B670" s="63" t="s">
        <v>534</v>
      </c>
      <c r="C670" s="64">
        <v>13500</v>
      </c>
      <c r="D670" s="65" t="s">
        <v>535</v>
      </c>
      <c r="E670" s="142">
        <f>+C670*A670</f>
        <v>0</v>
      </c>
    </row>
    <row r="671" spans="1:5" ht="21" customHeight="1">
      <c r="A671" s="138"/>
      <c r="B671" s="63" t="s">
        <v>536</v>
      </c>
      <c r="C671" s="64">
        <v>17000</v>
      </c>
      <c r="D671" s="65" t="s">
        <v>537</v>
      </c>
      <c r="E671" s="142">
        <f>+C671*A671</f>
        <v>0</v>
      </c>
    </row>
    <row r="672" spans="1:5" ht="21" customHeight="1">
      <c r="A672" s="138"/>
      <c r="B672" s="63" t="s">
        <v>538</v>
      </c>
      <c r="C672" s="64">
        <v>15000</v>
      </c>
      <c r="D672" s="65"/>
      <c r="E672" s="142">
        <f>+C672*A672</f>
        <v>0</v>
      </c>
    </row>
    <row r="673" spans="1:5" ht="21" customHeight="1">
      <c r="A673" s="138"/>
      <c r="B673" s="63" t="s">
        <v>539</v>
      </c>
      <c r="C673" s="64">
        <v>15000</v>
      </c>
      <c r="D673" s="65"/>
      <c r="E673" s="142">
        <f>+C673*A673</f>
        <v>0</v>
      </c>
    </row>
    <row r="674" spans="1:5" ht="21" customHeight="1">
      <c r="A674" s="138"/>
      <c r="B674" s="63" t="s">
        <v>540</v>
      </c>
      <c r="C674" s="64">
        <v>16000</v>
      </c>
      <c r="D674" s="65"/>
      <c r="E674" s="142">
        <f>+C674*A674</f>
        <v>0</v>
      </c>
    </row>
    <row r="675" spans="1:5" ht="21" customHeight="1">
      <c r="A675" s="138"/>
      <c r="B675" s="63" t="s">
        <v>541</v>
      </c>
      <c r="C675" s="64">
        <v>20000</v>
      </c>
      <c r="D675" s="65"/>
      <c r="E675" s="142">
        <f>+C675*A675</f>
        <v>0</v>
      </c>
    </row>
    <row r="676" spans="1:5" ht="21" customHeight="1">
      <c r="A676" s="138"/>
      <c r="B676" s="63" t="s">
        <v>542</v>
      </c>
      <c r="C676" s="64">
        <v>17000</v>
      </c>
      <c r="D676" s="65"/>
      <c r="E676" s="142">
        <f>+C676*A676</f>
        <v>0</v>
      </c>
    </row>
    <row r="677" spans="1:5" ht="21" customHeight="1">
      <c r="A677" s="138"/>
      <c r="B677" s="63" t="s">
        <v>543</v>
      </c>
      <c r="C677" s="64">
        <v>19000</v>
      </c>
      <c r="D677" s="65"/>
      <c r="E677" s="142">
        <f>+C677*A677</f>
        <v>0</v>
      </c>
    </row>
    <row r="678" spans="1:5" ht="21" customHeight="1">
      <c r="A678" s="138"/>
      <c r="B678" s="63" t="s">
        <v>544</v>
      </c>
      <c r="C678" s="64">
        <v>13900</v>
      </c>
      <c r="D678" s="65"/>
      <c r="E678" s="142">
        <f>+C678*A678</f>
        <v>0</v>
      </c>
    </row>
    <row r="679" spans="1:5" ht="21" customHeight="1">
      <c r="A679" s="138"/>
      <c r="B679" s="77"/>
      <c r="C679" s="64"/>
      <c r="D679" s="65"/>
      <c r="E679" s="142">
        <f>+C679*A679</f>
        <v>0</v>
      </c>
    </row>
    <row r="680" spans="1:5" ht="21" customHeight="1">
      <c r="A680" s="138"/>
      <c r="B680" s="77"/>
      <c r="C680" s="64"/>
      <c r="D680" s="65"/>
      <c r="E680" s="142">
        <f>+C680*A680</f>
        <v>0</v>
      </c>
    </row>
    <row r="681" spans="1:5" ht="21" customHeight="1">
      <c r="A681" s="138"/>
      <c r="B681" s="77"/>
      <c r="C681" s="64"/>
      <c r="D681" s="65"/>
      <c r="E681" s="142">
        <f>+C681*A681</f>
        <v>0</v>
      </c>
    </row>
    <row r="682" spans="1:5" ht="21" customHeight="1">
      <c r="A682" s="138"/>
      <c r="B682" s="77"/>
      <c r="C682" s="64"/>
      <c r="D682" s="65"/>
      <c r="E682" s="142">
        <f>+C682*A682</f>
        <v>0</v>
      </c>
    </row>
    <row r="683" spans="1:5" ht="21" customHeight="1">
      <c r="A683" s="138"/>
      <c r="B683" s="77"/>
      <c r="C683" s="64"/>
      <c r="D683" s="65"/>
      <c r="E683" s="142">
        <f>+C683*A683</f>
        <v>0</v>
      </c>
    </row>
    <row r="684" spans="1:5" ht="21" customHeight="1">
      <c r="A684" s="138"/>
      <c r="B684" s="77"/>
      <c r="C684" s="64"/>
      <c r="D684" s="65"/>
      <c r="E684" s="142">
        <f>+C684*A684</f>
        <v>0</v>
      </c>
    </row>
    <row r="685" spans="1:5" ht="21" customHeight="1">
      <c r="A685" s="138"/>
      <c r="B685" s="77"/>
      <c r="C685" s="64"/>
      <c r="D685" s="65"/>
      <c r="E685" s="142">
        <f>+C685*A685</f>
        <v>0</v>
      </c>
    </row>
    <row r="686" spans="1:5" ht="21" customHeight="1">
      <c r="A686" s="138"/>
      <c r="B686" s="77"/>
      <c r="C686" s="64"/>
      <c r="D686" s="65"/>
      <c r="E686" s="142">
        <f>+C686*A686</f>
        <v>0</v>
      </c>
    </row>
    <row r="687" spans="1:5" ht="21" customHeight="1">
      <c r="A687" s="138"/>
      <c r="B687" s="77"/>
      <c r="C687" s="64"/>
      <c r="D687" s="65"/>
      <c r="E687" s="142">
        <f>+C687*A687</f>
        <v>0</v>
      </c>
    </row>
    <row r="688" spans="1:5" ht="21" customHeight="1" thickBot="1">
      <c r="A688" s="80"/>
      <c r="B688" s="70"/>
      <c r="C688" s="86"/>
      <c r="D688" s="75"/>
      <c r="E688" s="86"/>
    </row>
    <row r="689" spans="1:6" ht="42" customHeight="1" thickBot="1">
      <c r="A689" s="80" t="str">
        <f>IF(SUM(A691:A734)=0,"",9999)</f>
        <v/>
      </c>
      <c r="B689" s="85" t="s">
        <v>545</v>
      </c>
      <c r="C689" s="89"/>
      <c r="D689" s="1"/>
      <c r="E689" s="86"/>
    </row>
    <row r="690" spans="1:6" ht="21" customHeight="1">
      <c r="A690" s="70"/>
      <c r="B690" s="71"/>
      <c r="C690" s="86"/>
      <c r="D690" s="1"/>
      <c r="E690" s="86"/>
    </row>
    <row r="691" spans="1:6" ht="21" customHeight="1">
      <c r="A691" s="138"/>
      <c r="B691" s="63" t="s">
        <v>1031</v>
      </c>
      <c r="C691" s="64">
        <v>2500</v>
      </c>
      <c r="D691" s="65"/>
      <c r="E691" s="142">
        <f>+C691*A691</f>
        <v>0</v>
      </c>
    </row>
    <row r="692" spans="1:6" ht="21" customHeight="1">
      <c r="A692" s="138"/>
      <c r="B692" s="63" t="s">
        <v>1032</v>
      </c>
      <c r="C692" s="64">
        <v>2500</v>
      </c>
      <c r="D692" s="65"/>
      <c r="E692" s="142">
        <f>+C692*A692</f>
        <v>0</v>
      </c>
    </row>
    <row r="693" spans="1:6" ht="21" customHeight="1">
      <c r="A693" s="138"/>
      <c r="B693" s="63" t="s">
        <v>1033</v>
      </c>
      <c r="C693" s="64">
        <v>2500</v>
      </c>
      <c r="D693" s="65"/>
      <c r="E693" s="142">
        <f>+C693*A693</f>
        <v>0</v>
      </c>
      <c r="F693" s="11"/>
    </row>
    <row r="694" spans="1:6" ht="21" customHeight="1">
      <c r="A694" s="138"/>
      <c r="B694" s="63" t="s">
        <v>1034</v>
      </c>
      <c r="C694" s="64">
        <v>2500</v>
      </c>
      <c r="D694" s="65"/>
      <c r="E694" s="142">
        <f>+C694*A694</f>
        <v>0</v>
      </c>
      <c r="F694" s="11"/>
    </row>
    <row r="695" spans="1:6" ht="21" customHeight="1">
      <c r="A695" s="138"/>
      <c r="B695" s="63" t="s">
        <v>1035</v>
      </c>
      <c r="C695" s="64">
        <v>2500</v>
      </c>
      <c r="D695" s="65"/>
      <c r="E695" s="142">
        <f>+C695*A695</f>
        <v>0</v>
      </c>
      <c r="F695" s="11"/>
    </row>
    <row r="696" spans="1:6" ht="21" customHeight="1">
      <c r="A696" s="138"/>
      <c r="B696" s="63" t="s">
        <v>1036</v>
      </c>
      <c r="C696" s="64">
        <v>3500</v>
      </c>
      <c r="D696" s="65"/>
      <c r="E696" s="142">
        <f>+C696*A696</f>
        <v>0</v>
      </c>
      <c r="F696" s="11"/>
    </row>
    <row r="697" spans="1:6" ht="21" customHeight="1">
      <c r="A697" s="138"/>
      <c r="B697" s="63" t="s">
        <v>1037</v>
      </c>
      <c r="C697" s="64">
        <v>3500</v>
      </c>
      <c r="D697" s="65"/>
      <c r="E697" s="142">
        <f>+C697*A697</f>
        <v>0</v>
      </c>
      <c r="F697" s="11"/>
    </row>
    <row r="698" spans="1:6" ht="21" customHeight="1">
      <c r="A698" s="138"/>
      <c r="B698" s="63" t="s">
        <v>1038</v>
      </c>
      <c r="C698" s="64">
        <v>3500</v>
      </c>
      <c r="D698" s="65"/>
      <c r="E698" s="142">
        <f>+C698*A698</f>
        <v>0</v>
      </c>
      <c r="F698" s="11"/>
    </row>
    <row r="699" spans="1:6" ht="21" customHeight="1">
      <c r="A699" s="138"/>
      <c r="B699" s="63" t="s">
        <v>1039</v>
      </c>
      <c r="C699" s="64">
        <v>2500</v>
      </c>
      <c r="D699" s="65"/>
      <c r="E699" s="142">
        <f>+C699*A699</f>
        <v>0</v>
      </c>
    </row>
    <row r="700" spans="1:6" ht="21" customHeight="1">
      <c r="A700" s="138"/>
      <c r="B700" s="63" t="s">
        <v>546</v>
      </c>
      <c r="C700" s="64">
        <v>3500</v>
      </c>
      <c r="D700" s="65"/>
      <c r="E700" s="142">
        <f>+C700*A700</f>
        <v>0</v>
      </c>
    </row>
    <row r="701" spans="1:6" ht="21" customHeight="1">
      <c r="A701" s="138"/>
      <c r="B701" s="63" t="s">
        <v>547</v>
      </c>
      <c r="C701" s="64">
        <v>3800</v>
      </c>
      <c r="D701" s="65"/>
      <c r="E701" s="142">
        <f>+C701*A701</f>
        <v>0</v>
      </c>
    </row>
    <row r="702" spans="1:6" ht="21" customHeight="1">
      <c r="A702" s="138"/>
      <c r="B702" s="63" t="s">
        <v>548</v>
      </c>
      <c r="C702" s="64">
        <v>3800</v>
      </c>
      <c r="D702" s="65"/>
      <c r="E702" s="142">
        <f>+C702*A702</f>
        <v>0</v>
      </c>
    </row>
    <row r="703" spans="1:6" ht="21" customHeight="1">
      <c r="A703" s="138"/>
      <c r="B703" s="63" t="s">
        <v>549</v>
      </c>
      <c r="C703" s="64">
        <v>3800</v>
      </c>
      <c r="D703" s="65"/>
      <c r="E703" s="142">
        <f>+C703*A703</f>
        <v>0</v>
      </c>
    </row>
    <row r="704" spans="1:6" ht="21" customHeight="1">
      <c r="A704" s="138"/>
      <c r="B704" s="63" t="s">
        <v>550</v>
      </c>
      <c r="C704" s="64">
        <v>3800</v>
      </c>
      <c r="D704" s="65"/>
      <c r="E704" s="142">
        <f>+C704*A704</f>
        <v>0</v>
      </c>
    </row>
    <row r="705" spans="1:5" ht="21" customHeight="1">
      <c r="A705" s="138"/>
      <c r="B705" s="63" t="s">
        <v>551</v>
      </c>
      <c r="C705" s="64">
        <v>4200</v>
      </c>
      <c r="D705" s="65"/>
      <c r="E705" s="142">
        <f>+C705*A705</f>
        <v>0</v>
      </c>
    </row>
    <row r="706" spans="1:5" ht="21" customHeight="1">
      <c r="A706" s="138"/>
      <c r="B706" s="63" t="s">
        <v>552</v>
      </c>
      <c r="C706" s="64">
        <v>2500</v>
      </c>
      <c r="D706" s="65"/>
      <c r="E706" s="142">
        <f>+C706*A706</f>
        <v>0</v>
      </c>
    </row>
    <row r="707" spans="1:5" ht="21" customHeight="1">
      <c r="A707" s="138"/>
      <c r="B707" s="63" t="s">
        <v>553</v>
      </c>
      <c r="C707" s="64">
        <v>3800</v>
      </c>
      <c r="D707" s="65"/>
      <c r="E707" s="142">
        <f>+C707*A707</f>
        <v>0</v>
      </c>
    </row>
    <row r="708" spans="1:5" ht="21" customHeight="1">
      <c r="A708" s="138"/>
      <c r="B708" s="63" t="s">
        <v>554</v>
      </c>
      <c r="C708" s="64">
        <v>2000</v>
      </c>
      <c r="D708" s="65"/>
      <c r="E708" s="142">
        <f>+C708*A708</f>
        <v>0</v>
      </c>
    </row>
    <row r="709" spans="1:5" ht="21" customHeight="1">
      <c r="A709" s="138"/>
      <c r="B709" s="63" t="s">
        <v>555</v>
      </c>
      <c r="C709" s="64">
        <v>5600</v>
      </c>
      <c r="D709" s="65"/>
      <c r="E709" s="142">
        <f>+C709*A709</f>
        <v>0</v>
      </c>
    </row>
    <row r="710" spans="1:5" ht="21" customHeight="1">
      <c r="A710" s="138"/>
      <c r="B710" s="63" t="s">
        <v>556</v>
      </c>
      <c r="C710" s="64">
        <v>7500</v>
      </c>
      <c r="D710" s="65"/>
      <c r="E710" s="142">
        <f>+C710*A710</f>
        <v>0</v>
      </c>
    </row>
    <row r="711" spans="1:5" ht="21" customHeight="1">
      <c r="A711" s="138"/>
      <c r="B711" s="63" t="s">
        <v>557</v>
      </c>
      <c r="C711" s="64">
        <v>7500</v>
      </c>
      <c r="D711" s="65"/>
      <c r="E711" s="142">
        <f>+C711*A711</f>
        <v>0</v>
      </c>
    </row>
    <row r="712" spans="1:5" ht="21" customHeight="1">
      <c r="A712" s="138"/>
      <c r="B712" s="63" t="s">
        <v>558</v>
      </c>
      <c r="C712" s="64">
        <v>4000</v>
      </c>
      <c r="D712" s="65"/>
      <c r="E712" s="142">
        <f>+C712*A712</f>
        <v>0</v>
      </c>
    </row>
    <row r="713" spans="1:5" ht="21" customHeight="1">
      <c r="A713" s="138"/>
      <c r="B713" s="63" t="s">
        <v>559</v>
      </c>
      <c r="C713" s="64">
        <v>4000</v>
      </c>
      <c r="D713" s="65"/>
      <c r="E713" s="142">
        <f>+C713*A713</f>
        <v>0</v>
      </c>
    </row>
    <row r="714" spans="1:5" ht="21" customHeight="1">
      <c r="A714" s="138"/>
      <c r="B714" s="63" t="s">
        <v>560</v>
      </c>
      <c r="C714" s="64">
        <v>5000</v>
      </c>
      <c r="D714" s="65"/>
      <c r="E714" s="142">
        <f>+C714*A714</f>
        <v>0</v>
      </c>
    </row>
    <row r="715" spans="1:5" ht="21" customHeight="1">
      <c r="A715" s="138"/>
      <c r="B715" s="63" t="s">
        <v>561</v>
      </c>
      <c r="C715" s="64">
        <v>3750</v>
      </c>
      <c r="D715" s="65"/>
      <c r="E715" s="142">
        <f>+C715*A715</f>
        <v>0</v>
      </c>
    </row>
    <row r="716" spans="1:5" ht="21" customHeight="1">
      <c r="A716" s="138"/>
      <c r="B716" s="63" t="s">
        <v>562</v>
      </c>
      <c r="C716" s="64">
        <v>4000</v>
      </c>
      <c r="D716" s="65"/>
      <c r="E716" s="142">
        <f>+C716*A716</f>
        <v>0</v>
      </c>
    </row>
    <row r="717" spans="1:5" ht="21" customHeight="1">
      <c r="A717" s="138"/>
      <c r="B717" s="63" t="s">
        <v>563</v>
      </c>
      <c r="C717" s="64">
        <v>6800</v>
      </c>
      <c r="D717" s="65"/>
      <c r="E717" s="142">
        <f>+C717*A717</f>
        <v>0</v>
      </c>
    </row>
    <row r="718" spans="1:5" ht="21" customHeight="1">
      <c r="A718" s="138"/>
      <c r="B718" s="63" t="s">
        <v>564</v>
      </c>
      <c r="C718" s="64">
        <v>7500</v>
      </c>
      <c r="D718" s="65"/>
      <c r="E718" s="142">
        <f>+C718*A718</f>
        <v>0</v>
      </c>
    </row>
    <row r="719" spans="1:5" ht="21" customHeight="1">
      <c r="A719" s="138"/>
      <c r="B719" s="63" t="s">
        <v>565</v>
      </c>
      <c r="C719" s="64">
        <v>6700</v>
      </c>
      <c r="D719" s="65"/>
      <c r="E719" s="142">
        <f>+C719*A719</f>
        <v>0</v>
      </c>
    </row>
    <row r="720" spans="1:5" ht="21" customHeight="1">
      <c r="A720" s="138"/>
      <c r="B720" s="63" t="s">
        <v>566</v>
      </c>
      <c r="C720" s="64">
        <v>8000</v>
      </c>
      <c r="D720" s="65"/>
      <c r="E720" s="142">
        <f>+C720*A720</f>
        <v>0</v>
      </c>
    </row>
    <row r="721" spans="1:5" ht="21" customHeight="1">
      <c r="A721" s="138"/>
      <c r="B721" s="63" t="s">
        <v>567</v>
      </c>
      <c r="C721" s="64">
        <v>6000</v>
      </c>
      <c r="D721" s="65"/>
      <c r="E721" s="142">
        <f>+C721*A721</f>
        <v>0</v>
      </c>
    </row>
    <row r="722" spans="1:5" ht="21" customHeight="1">
      <c r="A722" s="138"/>
      <c r="B722" s="63" t="s">
        <v>568</v>
      </c>
      <c r="C722" s="64">
        <v>9500</v>
      </c>
      <c r="D722" s="65"/>
      <c r="E722" s="142">
        <f>+C722*A722</f>
        <v>0</v>
      </c>
    </row>
    <row r="723" spans="1:5" ht="21" customHeight="1">
      <c r="A723" s="138"/>
      <c r="B723" s="63" t="s">
        <v>569</v>
      </c>
      <c r="C723" s="64">
        <v>9000</v>
      </c>
      <c r="D723" s="65"/>
      <c r="E723" s="142">
        <f>+C723*A723</f>
        <v>0</v>
      </c>
    </row>
    <row r="724" spans="1:5" ht="21" customHeight="1">
      <c r="A724" s="138"/>
      <c r="B724" s="63" t="s">
        <v>570</v>
      </c>
      <c r="C724" s="64">
        <v>7500</v>
      </c>
      <c r="D724" s="65"/>
      <c r="E724" s="142">
        <f>+C724*A724</f>
        <v>0</v>
      </c>
    </row>
    <row r="725" spans="1:5" ht="21" customHeight="1">
      <c r="A725" s="138"/>
      <c r="B725" s="63" t="s">
        <v>571</v>
      </c>
      <c r="C725" s="64">
        <v>5200</v>
      </c>
      <c r="D725" s="65"/>
      <c r="E725" s="142">
        <f>+C725*A725</f>
        <v>0</v>
      </c>
    </row>
    <row r="726" spans="1:5" ht="21" customHeight="1">
      <c r="A726" s="138"/>
      <c r="B726" s="77"/>
      <c r="C726" s="64"/>
      <c r="D726" s="65"/>
      <c r="E726" s="142">
        <f>+C726*A726</f>
        <v>0</v>
      </c>
    </row>
    <row r="727" spans="1:5" ht="21" customHeight="1">
      <c r="A727" s="138"/>
      <c r="B727" s="77"/>
      <c r="C727" s="64"/>
      <c r="D727" s="65"/>
      <c r="E727" s="142">
        <f>+C727*A727</f>
        <v>0</v>
      </c>
    </row>
    <row r="728" spans="1:5" ht="21" customHeight="1">
      <c r="A728" s="138"/>
      <c r="B728" s="77"/>
      <c r="C728" s="64"/>
      <c r="D728" s="65"/>
      <c r="E728" s="142">
        <f>+C728*A728</f>
        <v>0</v>
      </c>
    </row>
    <row r="729" spans="1:5" ht="21" customHeight="1">
      <c r="A729" s="138"/>
      <c r="B729" s="77"/>
      <c r="C729" s="64"/>
      <c r="D729" s="65"/>
      <c r="E729" s="142">
        <f>+C729*A729</f>
        <v>0</v>
      </c>
    </row>
    <row r="730" spans="1:5" ht="21" customHeight="1">
      <c r="A730" s="138"/>
      <c r="B730" s="77"/>
      <c r="C730" s="64"/>
      <c r="D730" s="65"/>
      <c r="E730" s="142">
        <f>+C730*A730</f>
        <v>0</v>
      </c>
    </row>
    <row r="731" spans="1:5" ht="21" customHeight="1">
      <c r="A731" s="138"/>
      <c r="B731" s="77"/>
      <c r="C731" s="64"/>
      <c r="D731" s="65"/>
      <c r="E731" s="142">
        <f>+C731*A731</f>
        <v>0</v>
      </c>
    </row>
    <row r="732" spans="1:5" ht="21" customHeight="1">
      <c r="A732" s="138"/>
      <c r="B732" s="77"/>
      <c r="C732" s="64"/>
      <c r="D732" s="65"/>
      <c r="E732" s="142">
        <f>+C732*A732</f>
        <v>0</v>
      </c>
    </row>
    <row r="733" spans="1:5" ht="21" customHeight="1">
      <c r="A733" s="138"/>
      <c r="B733" s="77"/>
      <c r="C733" s="64"/>
      <c r="D733" s="65"/>
      <c r="E733" s="142">
        <f>+C733*A733</f>
        <v>0</v>
      </c>
    </row>
    <row r="734" spans="1:5" ht="21" customHeight="1">
      <c r="A734" s="138"/>
      <c r="B734" s="77"/>
      <c r="C734" s="64"/>
      <c r="D734" s="65"/>
      <c r="E734" s="142">
        <f>+C734*A734</f>
        <v>0</v>
      </c>
    </row>
    <row r="735" spans="1:5" ht="21" customHeight="1" thickBot="1">
      <c r="A735" s="74"/>
      <c r="B735" s="71"/>
      <c r="C735" s="72"/>
      <c r="D735" s="75"/>
      <c r="E735" s="86"/>
    </row>
    <row r="736" spans="1:5" ht="42" customHeight="1" thickBot="1">
      <c r="A736" s="74" t="str">
        <f>IF(SUM(A738:A769)=0,"",9999)</f>
        <v/>
      </c>
      <c r="B736" s="85" t="s">
        <v>572</v>
      </c>
      <c r="C736" s="86"/>
      <c r="D736" s="1"/>
      <c r="E736" s="86"/>
    </row>
    <row r="737" spans="1:5" ht="21" customHeight="1">
      <c r="A737" s="70"/>
      <c r="B737" s="71"/>
      <c r="C737" s="86"/>
      <c r="D737" s="1"/>
      <c r="E737" s="86"/>
    </row>
    <row r="738" spans="1:5" ht="21" customHeight="1">
      <c r="A738" s="138"/>
      <c r="B738" s="63" t="s">
        <v>1040</v>
      </c>
      <c r="C738" s="66">
        <v>18000</v>
      </c>
      <c r="D738" s="65"/>
      <c r="E738" s="142">
        <f>+C738*A738</f>
        <v>0</v>
      </c>
    </row>
    <row r="739" spans="1:5" ht="21" customHeight="1">
      <c r="A739" s="138"/>
      <c r="B739" s="63" t="s">
        <v>1041</v>
      </c>
      <c r="C739" s="66">
        <v>19000</v>
      </c>
      <c r="D739" s="65"/>
      <c r="E739" s="142">
        <f>+C739*A739</f>
        <v>0</v>
      </c>
    </row>
    <row r="740" spans="1:5" ht="21" customHeight="1">
      <c r="A740" s="138"/>
      <c r="B740" s="63" t="s">
        <v>1042</v>
      </c>
      <c r="C740" s="66">
        <v>20000</v>
      </c>
      <c r="D740" s="65"/>
      <c r="E740" s="142">
        <f>+C740*A740</f>
        <v>0</v>
      </c>
    </row>
    <row r="741" spans="1:5" ht="21" customHeight="1">
      <c r="A741" s="138"/>
      <c r="B741" s="63" t="s">
        <v>1043</v>
      </c>
      <c r="C741" s="66">
        <v>18000</v>
      </c>
      <c r="D741" s="65"/>
      <c r="E741" s="142">
        <f>+C741*A741</f>
        <v>0</v>
      </c>
    </row>
    <row r="742" spans="1:5" ht="21" customHeight="1">
      <c r="A742" s="138"/>
      <c r="B742" s="63" t="s">
        <v>1044</v>
      </c>
      <c r="C742" s="66">
        <v>19000</v>
      </c>
      <c r="D742" s="65"/>
      <c r="E742" s="142">
        <f>+C742*A742</f>
        <v>0</v>
      </c>
    </row>
    <row r="743" spans="1:5" ht="21" customHeight="1">
      <c r="A743" s="138"/>
      <c r="B743" s="63" t="s">
        <v>1045</v>
      </c>
      <c r="C743" s="66">
        <v>20000</v>
      </c>
      <c r="D743" s="65"/>
      <c r="E743" s="142">
        <f>+C743*A743</f>
        <v>0</v>
      </c>
    </row>
    <row r="744" spans="1:5" ht="21" customHeight="1">
      <c r="A744" s="138"/>
      <c r="B744" s="63" t="s">
        <v>1046</v>
      </c>
      <c r="C744" s="66">
        <v>18700</v>
      </c>
      <c r="D744" s="65"/>
      <c r="E744" s="142">
        <f>+C744*A744</f>
        <v>0</v>
      </c>
    </row>
    <row r="745" spans="1:5" ht="21" customHeight="1">
      <c r="A745" s="138"/>
      <c r="B745" s="63" t="s">
        <v>1047</v>
      </c>
      <c r="C745" s="66">
        <v>17000</v>
      </c>
      <c r="D745" s="65"/>
      <c r="E745" s="142">
        <f>+C745*A745</f>
        <v>0</v>
      </c>
    </row>
    <row r="746" spans="1:5" ht="21" customHeight="1">
      <c r="A746" s="138"/>
      <c r="B746" s="63" t="s">
        <v>1048</v>
      </c>
      <c r="C746" s="66">
        <v>16600</v>
      </c>
      <c r="D746" s="65"/>
      <c r="E746" s="142">
        <f>+C746*A746</f>
        <v>0</v>
      </c>
    </row>
    <row r="747" spans="1:5" ht="21" customHeight="1">
      <c r="A747" s="138"/>
      <c r="B747" s="63" t="s">
        <v>573</v>
      </c>
      <c r="C747" s="66">
        <v>16600</v>
      </c>
      <c r="D747" s="65"/>
      <c r="E747" s="142">
        <f>+C747*A747</f>
        <v>0</v>
      </c>
    </row>
    <row r="748" spans="1:5" ht="21" customHeight="1">
      <c r="A748" s="138"/>
      <c r="B748" s="63" t="s">
        <v>574</v>
      </c>
      <c r="C748" s="66">
        <v>16600</v>
      </c>
      <c r="D748" s="65"/>
      <c r="E748" s="142">
        <f>+C748*A748</f>
        <v>0</v>
      </c>
    </row>
    <row r="749" spans="1:5" ht="21" customHeight="1">
      <c r="A749" s="138"/>
      <c r="B749" s="63" t="s">
        <v>575</v>
      </c>
      <c r="C749" s="66">
        <v>17000</v>
      </c>
      <c r="D749" s="65"/>
      <c r="E749" s="142">
        <f>+C749*A749</f>
        <v>0</v>
      </c>
    </row>
    <row r="750" spans="1:5" ht="21" customHeight="1">
      <c r="A750" s="138"/>
      <c r="B750" s="63" t="s">
        <v>576</v>
      </c>
      <c r="C750" s="66">
        <v>16600</v>
      </c>
      <c r="D750" s="65"/>
      <c r="E750" s="142">
        <f>+C750*A750</f>
        <v>0</v>
      </c>
    </row>
    <row r="751" spans="1:5" ht="21" customHeight="1">
      <c r="A751" s="138"/>
      <c r="B751" s="63" t="s">
        <v>577</v>
      </c>
      <c r="C751" s="66">
        <v>17000</v>
      </c>
      <c r="D751" s="65"/>
      <c r="E751" s="142">
        <f>+C751*A751</f>
        <v>0</v>
      </c>
    </row>
    <row r="752" spans="1:5" ht="21" customHeight="1">
      <c r="A752" s="138"/>
      <c r="B752" s="63" t="s">
        <v>578</v>
      </c>
      <c r="C752" s="64">
        <v>16600</v>
      </c>
      <c r="D752" s="65"/>
      <c r="E752" s="142">
        <f>+C752*A752</f>
        <v>0</v>
      </c>
    </row>
    <row r="753" spans="1:5" ht="21" customHeight="1">
      <c r="A753" s="138"/>
      <c r="B753" s="63" t="s">
        <v>579</v>
      </c>
      <c r="C753" s="64">
        <v>16600</v>
      </c>
      <c r="D753" s="65"/>
      <c r="E753" s="142">
        <f>+C753*A753</f>
        <v>0</v>
      </c>
    </row>
    <row r="754" spans="1:5" ht="21" customHeight="1">
      <c r="A754" s="138"/>
      <c r="B754" s="63" t="s">
        <v>580</v>
      </c>
      <c r="C754" s="64">
        <v>17400</v>
      </c>
      <c r="D754" s="65"/>
      <c r="E754" s="142">
        <f>+C754*A754</f>
        <v>0</v>
      </c>
    </row>
    <row r="755" spans="1:5" ht="21" customHeight="1">
      <c r="A755" s="138"/>
      <c r="B755" s="63" t="s">
        <v>581</v>
      </c>
      <c r="C755" s="64">
        <v>16300</v>
      </c>
      <c r="D755" s="65"/>
      <c r="E755" s="142">
        <f>+C755*A755</f>
        <v>0</v>
      </c>
    </row>
    <row r="756" spans="1:5" ht="21" customHeight="1">
      <c r="A756" s="138"/>
      <c r="B756" s="63" t="s">
        <v>582</v>
      </c>
      <c r="C756" s="64">
        <v>17400</v>
      </c>
      <c r="D756" s="65"/>
      <c r="E756" s="142">
        <f>+C756*A756</f>
        <v>0</v>
      </c>
    </row>
    <row r="757" spans="1:5" ht="21" customHeight="1">
      <c r="A757" s="138"/>
      <c r="B757" s="63" t="s">
        <v>583</v>
      </c>
      <c r="C757" s="64">
        <v>17400</v>
      </c>
      <c r="D757" s="65"/>
      <c r="E757" s="142">
        <f>+C757*A757</f>
        <v>0</v>
      </c>
    </row>
    <row r="758" spans="1:5" ht="21" customHeight="1">
      <c r="A758" s="138"/>
      <c r="B758" s="63" t="s">
        <v>584</v>
      </c>
      <c r="C758" s="64">
        <v>17400</v>
      </c>
      <c r="D758" s="65"/>
      <c r="E758" s="142">
        <f>+C758*A758</f>
        <v>0</v>
      </c>
    </row>
    <row r="759" spans="1:5" ht="21" customHeight="1">
      <c r="A759" s="138"/>
      <c r="B759" s="63" t="s">
        <v>585</v>
      </c>
      <c r="C759" s="64">
        <v>17400</v>
      </c>
      <c r="D759" s="65"/>
      <c r="E759" s="142">
        <f>+C759*A759</f>
        <v>0</v>
      </c>
    </row>
    <row r="760" spans="1:5" ht="21" customHeight="1">
      <c r="A760" s="138"/>
      <c r="B760" s="63" t="s">
        <v>586</v>
      </c>
      <c r="C760" s="64">
        <v>17400</v>
      </c>
      <c r="D760" s="65"/>
      <c r="E760" s="142">
        <f>+C760*A760</f>
        <v>0</v>
      </c>
    </row>
    <row r="761" spans="1:5" ht="21" customHeight="1">
      <c r="A761" s="138"/>
      <c r="B761" s="77"/>
      <c r="C761" s="64"/>
      <c r="D761" s="65"/>
      <c r="E761" s="142">
        <f>+C761*A761</f>
        <v>0</v>
      </c>
    </row>
    <row r="762" spans="1:5" ht="21" customHeight="1">
      <c r="A762" s="138"/>
      <c r="B762" s="77"/>
      <c r="C762" s="64"/>
      <c r="D762" s="65"/>
      <c r="E762" s="142">
        <f>+C762*A762</f>
        <v>0</v>
      </c>
    </row>
    <row r="763" spans="1:5" ht="21" customHeight="1">
      <c r="A763" s="138"/>
      <c r="B763" s="77"/>
      <c r="C763" s="64"/>
      <c r="D763" s="65"/>
      <c r="E763" s="142">
        <f>+C763*A763</f>
        <v>0</v>
      </c>
    </row>
    <row r="764" spans="1:5" ht="21" customHeight="1">
      <c r="A764" s="138"/>
      <c r="B764" s="77"/>
      <c r="C764" s="64"/>
      <c r="D764" s="65"/>
      <c r="E764" s="142">
        <f>+C764*A764</f>
        <v>0</v>
      </c>
    </row>
    <row r="765" spans="1:5" ht="21" customHeight="1">
      <c r="A765" s="138"/>
      <c r="B765" s="77"/>
      <c r="C765" s="64"/>
      <c r="D765" s="65"/>
      <c r="E765" s="142">
        <f>+C765*A765</f>
        <v>0</v>
      </c>
    </row>
    <row r="766" spans="1:5" ht="21" customHeight="1">
      <c r="A766" s="138"/>
      <c r="B766" s="77"/>
      <c r="C766" s="64"/>
      <c r="D766" s="65"/>
      <c r="E766" s="142">
        <f>+C766*A766</f>
        <v>0</v>
      </c>
    </row>
    <row r="767" spans="1:5" ht="21" customHeight="1">
      <c r="A767" s="138"/>
      <c r="B767" s="77"/>
      <c r="C767" s="64"/>
      <c r="D767" s="65"/>
      <c r="E767" s="142">
        <f>+C767*A767</f>
        <v>0</v>
      </c>
    </row>
    <row r="768" spans="1:5" ht="21" customHeight="1">
      <c r="A768" s="138"/>
      <c r="B768" s="77"/>
      <c r="C768" s="64"/>
      <c r="D768" s="65"/>
      <c r="E768" s="142">
        <f>+C768*A768</f>
        <v>0</v>
      </c>
    </row>
    <row r="769" spans="1:5" ht="21" customHeight="1">
      <c r="A769" s="138"/>
      <c r="B769" s="77"/>
      <c r="C769" s="64"/>
      <c r="D769" s="65"/>
      <c r="E769" s="142">
        <f>+C769*A769</f>
        <v>0</v>
      </c>
    </row>
    <row r="770" spans="1:5" ht="21" customHeight="1" thickBot="1">
      <c r="A770" s="80"/>
      <c r="B770" s="71"/>
      <c r="C770" s="72"/>
      <c r="D770" s="75"/>
      <c r="E770" s="86"/>
    </row>
    <row r="771" spans="1:5" ht="26.25" customHeight="1" thickBot="1">
      <c r="A771" s="80" t="str">
        <f>IF(SUM(A773:A804)=0,"",9999)</f>
        <v/>
      </c>
      <c r="B771" s="90" t="s">
        <v>587</v>
      </c>
      <c r="C771" s="86"/>
      <c r="D771" s="1"/>
      <c r="E771" s="86"/>
    </row>
    <row r="772" spans="1:5" ht="21" customHeight="1">
      <c r="A772" s="70"/>
      <c r="B772" s="71"/>
      <c r="C772" s="86"/>
      <c r="D772" s="1"/>
      <c r="E772" s="86"/>
    </row>
    <row r="773" spans="1:5" ht="21" customHeight="1">
      <c r="A773" s="138"/>
      <c r="B773" s="63" t="s">
        <v>1049</v>
      </c>
      <c r="C773" s="66">
        <v>8000</v>
      </c>
      <c r="D773" s="65" t="s">
        <v>588</v>
      </c>
      <c r="E773" s="142">
        <f>+C773*A773</f>
        <v>0</v>
      </c>
    </row>
    <row r="774" spans="1:5" ht="21" customHeight="1">
      <c r="A774" s="138"/>
      <c r="B774" s="63" t="s">
        <v>1050</v>
      </c>
      <c r="C774" s="66">
        <v>9000</v>
      </c>
      <c r="D774" s="65" t="s">
        <v>373</v>
      </c>
      <c r="E774" s="142">
        <f>+C774*A774</f>
        <v>0</v>
      </c>
    </row>
    <row r="775" spans="1:5" ht="21" customHeight="1">
      <c r="A775" s="138"/>
      <c r="B775" s="63" t="s">
        <v>1051</v>
      </c>
      <c r="C775" s="66">
        <v>10000</v>
      </c>
      <c r="D775" s="65" t="s">
        <v>54</v>
      </c>
      <c r="E775" s="142">
        <f>+C775*A775</f>
        <v>0</v>
      </c>
    </row>
    <row r="776" spans="1:5" ht="21" customHeight="1">
      <c r="A776" s="138"/>
      <c r="B776" s="63" t="s">
        <v>1052</v>
      </c>
      <c r="C776" s="66">
        <v>8000</v>
      </c>
      <c r="D776" s="65" t="s">
        <v>588</v>
      </c>
      <c r="E776" s="142">
        <f>+C776*A776</f>
        <v>0</v>
      </c>
    </row>
    <row r="777" spans="1:5" ht="21" customHeight="1">
      <c r="A777" s="138"/>
      <c r="B777" s="63" t="s">
        <v>1053</v>
      </c>
      <c r="C777" s="66">
        <v>9000</v>
      </c>
      <c r="D777" s="65" t="s">
        <v>589</v>
      </c>
      <c r="E777" s="142">
        <f>+C777*A777</f>
        <v>0</v>
      </c>
    </row>
    <row r="778" spans="1:5" ht="21" customHeight="1">
      <c r="A778" s="138"/>
      <c r="B778" s="63" t="s">
        <v>1054</v>
      </c>
      <c r="C778" s="66">
        <v>10000</v>
      </c>
      <c r="D778" s="65" t="s">
        <v>590</v>
      </c>
      <c r="E778" s="142">
        <f>+C778*A778</f>
        <v>0</v>
      </c>
    </row>
    <row r="779" spans="1:5" ht="21" customHeight="1">
      <c r="A779" s="138"/>
      <c r="B779" s="63" t="s">
        <v>1055</v>
      </c>
      <c r="C779" s="66">
        <v>8800</v>
      </c>
      <c r="D779" s="65" t="s">
        <v>591</v>
      </c>
      <c r="E779" s="142">
        <f>+C779*A779</f>
        <v>0</v>
      </c>
    </row>
    <row r="780" spans="1:5" ht="21" customHeight="1">
      <c r="A780" s="138"/>
      <c r="B780" s="63" t="s">
        <v>1056</v>
      </c>
      <c r="C780" s="66">
        <v>6700</v>
      </c>
      <c r="D780" s="65" t="s">
        <v>161</v>
      </c>
      <c r="E780" s="142">
        <f>+C780*A780</f>
        <v>0</v>
      </c>
    </row>
    <row r="781" spans="1:5" ht="21" customHeight="1">
      <c r="A781" s="138"/>
      <c r="B781" s="63" t="s">
        <v>1057</v>
      </c>
      <c r="C781" s="66">
        <v>7800</v>
      </c>
      <c r="D781" s="65" t="s">
        <v>48</v>
      </c>
      <c r="E781" s="142">
        <f>+C781*A781</f>
        <v>0</v>
      </c>
    </row>
    <row r="782" spans="1:5" ht="21" customHeight="1">
      <c r="A782" s="138"/>
      <c r="B782" s="63" t="s">
        <v>592</v>
      </c>
      <c r="C782" s="66">
        <v>6700</v>
      </c>
      <c r="D782" s="65" t="s">
        <v>593</v>
      </c>
      <c r="E782" s="142">
        <f>+C782*A782</f>
        <v>0</v>
      </c>
    </row>
    <row r="783" spans="1:5" ht="21" customHeight="1">
      <c r="A783" s="138"/>
      <c r="B783" s="63" t="s">
        <v>594</v>
      </c>
      <c r="C783" s="66">
        <v>6700</v>
      </c>
      <c r="D783" s="65" t="s">
        <v>497</v>
      </c>
      <c r="E783" s="142">
        <f>+C783*A783</f>
        <v>0</v>
      </c>
    </row>
    <row r="784" spans="1:5" ht="21" customHeight="1">
      <c r="A784" s="138"/>
      <c r="B784" s="63" t="s">
        <v>595</v>
      </c>
      <c r="C784" s="66">
        <v>7200</v>
      </c>
      <c r="D784" s="65" t="s">
        <v>596</v>
      </c>
      <c r="E784" s="142">
        <f>+C784*A784</f>
        <v>0</v>
      </c>
    </row>
    <row r="785" spans="1:5" ht="21" customHeight="1">
      <c r="A785" s="138"/>
      <c r="B785" s="63" t="s">
        <v>597</v>
      </c>
      <c r="C785" s="66">
        <v>6700</v>
      </c>
      <c r="D785" s="65" t="s">
        <v>598</v>
      </c>
      <c r="E785" s="142">
        <f>+C785*A785</f>
        <v>0</v>
      </c>
    </row>
    <row r="786" spans="1:5" ht="21" customHeight="1">
      <c r="A786" s="138"/>
      <c r="B786" s="63" t="s">
        <v>599</v>
      </c>
      <c r="C786" s="66">
        <v>6700</v>
      </c>
      <c r="D786" s="65" t="s">
        <v>600</v>
      </c>
      <c r="E786" s="142">
        <f>+C786*A786</f>
        <v>0</v>
      </c>
    </row>
    <row r="787" spans="1:5" ht="21" customHeight="1">
      <c r="A787" s="138"/>
      <c r="B787" s="63" t="s">
        <v>601</v>
      </c>
      <c r="C787" s="64">
        <v>6700</v>
      </c>
      <c r="D787" s="65" t="s">
        <v>593</v>
      </c>
      <c r="E787" s="142">
        <f>+C787*A787</f>
        <v>0</v>
      </c>
    </row>
    <row r="788" spans="1:5" ht="21" customHeight="1">
      <c r="A788" s="138"/>
      <c r="B788" s="63" t="s">
        <v>602</v>
      </c>
      <c r="C788" s="64">
        <v>8000</v>
      </c>
      <c r="D788" s="65" t="s">
        <v>48</v>
      </c>
      <c r="E788" s="142">
        <f>+C788*A788</f>
        <v>0</v>
      </c>
    </row>
    <row r="789" spans="1:5" ht="21" customHeight="1">
      <c r="A789" s="138"/>
      <c r="B789" s="63" t="s">
        <v>603</v>
      </c>
      <c r="C789" s="64">
        <v>9000</v>
      </c>
      <c r="D789" s="65" t="s">
        <v>589</v>
      </c>
      <c r="E789" s="142">
        <f>+C789*A789</f>
        <v>0</v>
      </c>
    </row>
    <row r="790" spans="1:5" ht="21" customHeight="1">
      <c r="A790" s="138"/>
      <c r="B790" s="63" t="s">
        <v>604</v>
      </c>
      <c r="C790" s="64">
        <v>7500</v>
      </c>
      <c r="D790" s="65" t="s">
        <v>53</v>
      </c>
      <c r="E790" s="142">
        <f>+C790*A790</f>
        <v>0</v>
      </c>
    </row>
    <row r="791" spans="1:5" ht="21" customHeight="1">
      <c r="A791" s="138"/>
      <c r="B791" s="63" t="s">
        <v>605</v>
      </c>
      <c r="C791" s="64">
        <v>9000</v>
      </c>
      <c r="D791" s="65" t="s">
        <v>591</v>
      </c>
      <c r="E791" s="142">
        <f>+C791*A791</f>
        <v>0</v>
      </c>
    </row>
    <row r="792" spans="1:5" ht="21" customHeight="1">
      <c r="A792" s="138"/>
      <c r="B792" s="63" t="s">
        <v>606</v>
      </c>
      <c r="C792" s="64">
        <v>8500</v>
      </c>
      <c r="D792" s="65" t="s">
        <v>607</v>
      </c>
      <c r="E792" s="142">
        <f>+C792*A792</f>
        <v>0</v>
      </c>
    </row>
    <row r="793" spans="1:5" ht="21" customHeight="1">
      <c r="A793" s="138"/>
      <c r="B793" s="63" t="s">
        <v>608</v>
      </c>
      <c r="C793" s="64">
        <v>9000</v>
      </c>
      <c r="D793" s="65"/>
      <c r="E793" s="142">
        <f>+C793*A793</f>
        <v>0</v>
      </c>
    </row>
    <row r="794" spans="1:5" ht="21" customHeight="1">
      <c r="A794" s="138"/>
      <c r="B794" s="63" t="s">
        <v>609</v>
      </c>
      <c r="C794" s="64">
        <v>9000</v>
      </c>
      <c r="D794" s="65"/>
      <c r="E794" s="142">
        <f>+C794*A794</f>
        <v>0</v>
      </c>
    </row>
    <row r="795" spans="1:5" ht="21" customHeight="1">
      <c r="A795" s="138"/>
      <c r="B795" s="63" t="s">
        <v>610</v>
      </c>
      <c r="C795" s="64">
        <v>7500</v>
      </c>
      <c r="D795" s="65"/>
      <c r="E795" s="142">
        <f>+C795*A795</f>
        <v>0</v>
      </c>
    </row>
    <row r="796" spans="1:5" ht="21" customHeight="1">
      <c r="A796" s="138"/>
      <c r="B796" s="77"/>
      <c r="C796" s="64"/>
      <c r="D796" s="65"/>
      <c r="E796" s="142">
        <f>+C796*A796</f>
        <v>0</v>
      </c>
    </row>
    <row r="797" spans="1:5" ht="21" customHeight="1">
      <c r="A797" s="138"/>
      <c r="B797" s="77"/>
      <c r="C797" s="64"/>
      <c r="D797" s="65"/>
      <c r="E797" s="142">
        <f>+C797*A797</f>
        <v>0</v>
      </c>
    </row>
    <row r="798" spans="1:5" ht="21" customHeight="1">
      <c r="A798" s="138"/>
      <c r="B798" s="77"/>
      <c r="C798" s="64"/>
      <c r="D798" s="65"/>
      <c r="E798" s="142">
        <f>+C798*A798</f>
        <v>0</v>
      </c>
    </row>
    <row r="799" spans="1:5" ht="21" customHeight="1">
      <c r="A799" s="138"/>
      <c r="B799" s="77"/>
      <c r="C799" s="64"/>
      <c r="D799" s="65"/>
      <c r="E799" s="142">
        <f>+C799*A799</f>
        <v>0</v>
      </c>
    </row>
    <row r="800" spans="1:5" ht="21" customHeight="1">
      <c r="A800" s="138"/>
      <c r="B800" s="77"/>
      <c r="C800" s="64"/>
      <c r="D800" s="65"/>
      <c r="E800" s="142">
        <f>+C800*A800</f>
        <v>0</v>
      </c>
    </row>
    <row r="801" spans="1:5" ht="21" customHeight="1">
      <c r="A801" s="138"/>
      <c r="B801" s="77"/>
      <c r="C801" s="64"/>
      <c r="D801" s="65"/>
      <c r="E801" s="142">
        <f>+C801*A801</f>
        <v>0</v>
      </c>
    </row>
    <row r="802" spans="1:5" ht="21" customHeight="1">
      <c r="A802" s="138"/>
      <c r="B802" s="77"/>
      <c r="C802" s="64"/>
      <c r="D802" s="65"/>
      <c r="E802" s="142">
        <f>+C802*A802</f>
        <v>0</v>
      </c>
    </row>
    <row r="803" spans="1:5" ht="21" customHeight="1">
      <c r="A803" s="138"/>
      <c r="B803" s="77"/>
      <c r="C803" s="64"/>
      <c r="D803" s="65"/>
      <c r="E803" s="142">
        <f>+C803*A803</f>
        <v>0</v>
      </c>
    </row>
    <row r="804" spans="1:5" ht="21" customHeight="1">
      <c r="A804" s="138"/>
      <c r="B804" s="77"/>
      <c r="C804" s="64"/>
      <c r="D804" s="65"/>
      <c r="E804" s="142">
        <f>+C804*A804</f>
        <v>0</v>
      </c>
    </row>
    <row r="805" spans="1:5" ht="21" customHeight="1" thickBot="1">
      <c r="A805" s="80"/>
      <c r="B805" s="70"/>
      <c r="C805" s="86"/>
      <c r="D805" s="75"/>
      <c r="E805" s="86"/>
    </row>
    <row r="806" spans="1:5" ht="21" customHeight="1" thickBot="1">
      <c r="A806" s="80" t="str">
        <f>IF(SUM(A808:A824)=0,"",9999)</f>
        <v/>
      </c>
      <c r="B806" s="57" t="s">
        <v>611</v>
      </c>
      <c r="C806" s="86"/>
      <c r="D806" s="1"/>
      <c r="E806" s="73"/>
    </row>
    <row r="807" spans="1:5" ht="21" customHeight="1">
      <c r="A807" s="70"/>
      <c r="B807" s="71"/>
      <c r="C807" s="72"/>
      <c r="D807" s="1"/>
      <c r="E807" s="73"/>
    </row>
    <row r="808" spans="1:5" ht="21" customHeight="1">
      <c r="A808" s="138"/>
      <c r="B808" s="77" t="s">
        <v>1058</v>
      </c>
      <c r="C808" s="64">
        <v>1850</v>
      </c>
      <c r="D808" s="65" t="s">
        <v>612</v>
      </c>
      <c r="E808" s="142">
        <f>+C808*A808</f>
        <v>0</v>
      </c>
    </row>
    <row r="809" spans="1:5" ht="21" customHeight="1">
      <c r="A809" s="138"/>
      <c r="B809" s="77" t="s">
        <v>1059</v>
      </c>
      <c r="C809" s="64">
        <v>1850</v>
      </c>
      <c r="D809" s="65" t="s">
        <v>613</v>
      </c>
      <c r="E809" s="142">
        <f>+C809*A809</f>
        <v>0</v>
      </c>
    </row>
    <row r="810" spans="1:5" ht="21" customHeight="1">
      <c r="A810" s="138"/>
      <c r="B810" s="77" t="s">
        <v>1060</v>
      </c>
      <c r="C810" s="64">
        <v>4700</v>
      </c>
      <c r="D810" s="65"/>
      <c r="E810" s="142">
        <f>+C810*A810</f>
        <v>0</v>
      </c>
    </row>
    <row r="811" spans="1:5" ht="21" customHeight="1">
      <c r="A811" s="138"/>
      <c r="B811" s="77" t="s">
        <v>1061</v>
      </c>
      <c r="C811" s="64">
        <v>46500</v>
      </c>
      <c r="D811" s="65" t="s">
        <v>614</v>
      </c>
      <c r="E811" s="142">
        <f>+C811*A811</f>
        <v>0</v>
      </c>
    </row>
    <row r="812" spans="1:5" ht="21" customHeight="1">
      <c r="A812" s="138"/>
      <c r="B812" s="77" t="s">
        <v>1062</v>
      </c>
      <c r="C812" s="64">
        <v>46500</v>
      </c>
      <c r="D812" s="65" t="s">
        <v>614</v>
      </c>
      <c r="E812" s="142">
        <f>+C812*A812</f>
        <v>0</v>
      </c>
    </row>
    <row r="813" spans="1:5" ht="21" customHeight="1">
      <c r="A813" s="138"/>
      <c r="B813" s="77" t="s">
        <v>1063</v>
      </c>
      <c r="C813" s="64">
        <v>3100</v>
      </c>
      <c r="D813" s="65"/>
      <c r="E813" s="142">
        <f>+C813*A813</f>
        <v>0</v>
      </c>
    </row>
    <row r="814" spans="1:5" ht="21" customHeight="1">
      <c r="A814" s="138"/>
      <c r="B814" s="77" t="s">
        <v>1064</v>
      </c>
      <c r="C814" s="64">
        <v>7750</v>
      </c>
      <c r="D814" s="65"/>
      <c r="E814" s="142">
        <f>+C814*A814</f>
        <v>0</v>
      </c>
    </row>
    <row r="815" spans="1:5" ht="21" customHeight="1">
      <c r="A815" s="138"/>
      <c r="B815" s="77" t="s">
        <v>1065</v>
      </c>
      <c r="C815" s="64">
        <v>37200</v>
      </c>
      <c r="D815" s="65"/>
      <c r="E815" s="142">
        <f>+C815*A815</f>
        <v>0</v>
      </c>
    </row>
    <row r="816" spans="1:5" ht="21" customHeight="1">
      <c r="A816" s="138"/>
      <c r="B816" s="77"/>
      <c r="C816" s="64"/>
      <c r="D816" s="65"/>
      <c r="E816" s="142">
        <f>+C816*A816</f>
        <v>0</v>
      </c>
    </row>
    <row r="817" spans="1:5" ht="21" customHeight="1">
      <c r="A817" s="138"/>
      <c r="B817" s="77"/>
      <c r="C817" s="64"/>
      <c r="D817" s="65"/>
      <c r="E817" s="142">
        <f>+C817*A817</f>
        <v>0</v>
      </c>
    </row>
    <row r="818" spans="1:5" ht="21" customHeight="1">
      <c r="A818" s="138"/>
      <c r="B818" s="77"/>
      <c r="C818" s="64"/>
      <c r="D818" s="65"/>
      <c r="E818" s="142">
        <f>+C818*A818</f>
        <v>0</v>
      </c>
    </row>
    <row r="819" spans="1:5" ht="21" customHeight="1">
      <c r="A819" s="138"/>
      <c r="B819" s="77"/>
      <c r="C819" s="64"/>
      <c r="D819" s="65"/>
      <c r="E819" s="142">
        <f>+C819*A819</f>
        <v>0</v>
      </c>
    </row>
    <row r="820" spans="1:5" ht="21" customHeight="1">
      <c r="A820" s="138"/>
      <c r="B820" s="77"/>
      <c r="C820" s="64"/>
      <c r="D820" s="65"/>
      <c r="E820" s="142">
        <f>+C820*A820</f>
        <v>0</v>
      </c>
    </row>
    <row r="821" spans="1:5" ht="21" customHeight="1">
      <c r="A821" s="138"/>
      <c r="B821" s="77"/>
      <c r="C821" s="64"/>
      <c r="D821" s="65"/>
      <c r="E821" s="142">
        <f>+C821*A821</f>
        <v>0</v>
      </c>
    </row>
    <row r="822" spans="1:5" ht="21" customHeight="1">
      <c r="A822" s="138"/>
      <c r="B822" s="77"/>
      <c r="C822" s="64"/>
      <c r="D822" s="65"/>
      <c r="E822" s="142">
        <f>+C822*A822</f>
        <v>0</v>
      </c>
    </row>
    <row r="823" spans="1:5" ht="21" customHeight="1">
      <c r="A823" s="138"/>
      <c r="B823" s="77"/>
      <c r="C823" s="64"/>
      <c r="D823" s="65"/>
      <c r="E823" s="142">
        <f>+C823*A823</f>
        <v>0</v>
      </c>
    </row>
    <row r="824" spans="1:5" ht="21" customHeight="1">
      <c r="A824" s="138"/>
      <c r="B824" s="77"/>
      <c r="C824" s="64"/>
      <c r="D824" s="65"/>
      <c r="E824" s="142">
        <f>+C824*A824</f>
        <v>0</v>
      </c>
    </row>
    <row r="825" spans="1:5" ht="21" customHeight="1" thickBot="1">
      <c r="A825" s="80"/>
      <c r="B825" s="87"/>
      <c r="C825" s="72"/>
      <c r="D825" s="75"/>
      <c r="E825" s="86"/>
    </row>
    <row r="826" spans="1:5" ht="21" customHeight="1" thickBot="1">
      <c r="A826" s="80" t="str">
        <f>IF(SUM(A828:A849)=0,"",9999)</f>
        <v/>
      </c>
      <c r="B826" s="57" t="s">
        <v>615</v>
      </c>
      <c r="C826" s="86"/>
      <c r="D826" s="1"/>
      <c r="E826" s="73"/>
    </row>
    <row r="827" spans="1:5" ht="21" customHeight="1">
      <c r="A827" s="70"/>
      <c r="B827" s="71"/>
      <c r="C827" s="72"/>
      <c r="D827" s="1"/>
      <c r="E827" s="73"/>
    </row>
    <row r="828" spans="1:5" ht="21" customHeight="1">
      <c r="A828" s="138"/>
      <c r="B828" s="63" t="s">
        <v>1066</v>
      </c>
      <c r="C828" s="64">
        <v>42000</v>
      </c>
      <c r="D828" s="65" t="s">
        <v>616</v>
      </c>
      <c r="E828" s="142">
        <f>+C828*A828</f>
        <v>0</v>
      </c>
    </row>
    <row r="829" spans="1:5" ht="21" customHeight="1">
      <c r="A829" s="138"/>
      <c r="B829" s="63" t="s">
        <v>1067</v>
      </c>
      <c r="C829" s="64">
        <v>42000</v>
      </c>
      <c r="D829" s="65" t="s">
        <v>617</v>
      </c>
      <c r="E829" s="142">
        <f>+C829*A829</f>
        <v>0</v>
      </c>
    </row>
    <row r="830" spans="1:5" ht="21" customHeight="1">
      <c r="A830" s="138"/>
      <c r="B830" s="63" t="s">
        <v>1068</v>
      </c>
      <c r="C830" s="64">
        <v>105000</v>
      </c>
      <c r="D830" s="65" t="s">
        <v>618</v>
      </c>
      <c r="E830" s="142">
        <f>+C830*A830</f>
        <v>0</v>
      </c>
    </row>
    <row r="831" spans="1:5" ht="21" customHeight="1">
      <c r="A831" s="138"/>
      <c r="B831" s="63" t="s">
        <v>1069</v>
      </c>
      <c r="C831" s="64">
        <v>42000</v>
      </c>
      <c r="D831" s="65" t="s">
        <v>616</v>
      </c>
      <c r="E831" s="142">
        <f>+C831*A831</f>
        <v>0</v>
      </c>
    </row>
    <row r="832" spans="1:5" ht="21" customHeight="1">
      <c r="A832" s="138"/>
      <c r="B832" s="63" t="s">
        <v>1070</v>
      </c>
      <c r="C832" s="64">
        <v>42000</v>
      </c>
      <c r="D832" s="65" t="s">
        <v>616</v>
      </c>
      <c r="E832" s="142">
        <f>+C832*A832</f>
        <v>0</v>
      </c>
    </row>
    <row r="833" spans="1:5" ht="21" customHeight="1">
      <c r="A833" s="138"/>
      <c r="B833" s="63" t="s">
        <v>1071</v>
      </c>
      <c r="C833" s="64">
        <v>42000</v>
      </c>
      <c r="D833" s="65" t="s">
        <v>616</v>
      </c>
      <c r="E833" s="142">
        <f>+C833*A833</f>
        <v>0</v>
      </c>
    </row>
    <row r="834" spans="1:5" ht="21" customHeight="1">
      <c r="A834" s="138"/>
      <c r="B834" s="63" t="s">
        <v>1072</v>
      </c>
      <c r="C834" s="64">
        <v>124000</v>
      </c>
      <c r="D834" s="65" t="s">
        <v>619</v>
      </c>
      <c r="E834" s="142">
        <f>+C834*A834</f>
        <v>0</v>
      </c>
    </row>
    <row r="835" spans="1:5" ht="21" customHeight="1">
      <c r="A835" s="138"/>
      <c r="B835" s="63" t="s">
        <v>1073</v>
      </c>
      <c r="C835" s="64">
        <v>63000</v>
      </c>
      <c r="D835" s="65" t="s">
        <v>620</v>
      </c>
      <c r="E835" s="142">
        <f>+C835*A835</f>
        <v>0</v>
      </c>
    </row>
    <row r="836" spans="1:5" ht="21" customHeight="1">
      <c r="A836" s="138"/>
      <c r="B836" s="63" t="s">
        <v>1074</v>
      </c>
      <c r="C836" s="64">
        <v>80000</v>
      </c>
      <c r="D836" s="65" t="s">
        <v>621</v>
      </c>
      <c r="E836" s="142">
        <f>+C836*A836</f>
        <v>0</v>
      </c>
    </row>
    <row r="837" spans="1:5" ht="21" customHeight="1">
      <c r="A837" s="138"/>
      <c r="B837" s="63" t="s">
        <v>622</v>
      </c>
      <c r="C837" s="64">
        <v>105000</v>
      </c>
      <c r="D837" s="65" t="s">
        <v>623</v>
      </c>
      <c r="E837" s="142">
        <f>+C837*A837</f>
        <v>0</v>
      </c>
    </row>
    <row r="838" spans="1:5" ht="21" customHeight="1">
      <c r="A838" s="138"/>
      <c r="B838" s="63" t="s">
        <v>624</v>
      </c>
      <c r="C838" s="64">
        <v>75200</v>
      </c>
      <c r="D838" s="65"/>
      <c r="E838" s="142">
        <f>+C838*A838</f>
        <v>0</v>
      </c>
    </row>
    <row r="839" spans="1:5" ht="21" customHeight="1">
      <c r="A839" s="138"/>
      <c r="B839" s="63" t="s">
        <v>625</v>
      </c>
      <c r="C839" s="64">
        <v>80000</v>
      </c>
      <c r="D839" s="65" t="s">
        <v>626</v>
      </c>
      <c r="E839" s="142">
        <f>+C839*A839</f>
        <v>0</v>
      </c>
    </row>
    <row r="840" spans="1:5" ht="21" customHeight="1">
      <c r="A840" s="138"/>
      <c r="B840" s="63" t="s">
        <v>627</v>
      </c>
      <c r="C840" s="66">
        <v>54200</v>
      </c>
      <c r="D840" s="81"/>
      <c r="E840" s="142">
        <f>+C840*A840</f>
        <v>0</v>
      </c>
    </row>
    <row r="841" spans="1:5" ht="21" customHeight="1">
      <c r="A841" s="138"/>
      <c r="B841" s="77"/>
      <c r="C841" s="66"/>
      <c r="D841" s="81"/>
      <c r="E841" s="142">
        <f>+C841*A841</f>
        <v>0</v>
      </c>
    </row>
    <row r="842" spans="1:5" ht="21" customHeight="1">
      <c r="A842" s="138"/>
      <c r="B842" s="77"/>
      <c r="C842" s="66"/>
      <c r="D842" s="81"/>
      <c r="E842" s="142">
        <f>+C842*A842</f>
        <v>0</v>
      </c>
    </row>
    <row r="843" spans="1:5" ht="21" customHeight="1">
      <c r="A843" s="138"/>
      <c r="B843" s="77"/>
      <c r="C843" s="66"/>
      <c r="D843" s="81"/>
      <c r="E843" s="142">
        <f>+C843*A843</f>
        <v>0</v>
      </c>
    </row>
    <row r="844" spans="1:5" ht="21" customHeight="1">
      <c r="A844" s="138"/>
      <c r="B844" s="77"/>
      <c r="C844" s="66"/>
      <c r="D844" s="81"/>
      <c r="E844" s="142">
        <f>+C844*A844</f>
        <v>0</v>
      </c>
    </row>
    <row r="845" spans="1:5" ht="21" customHeight="1">
      <c r="A845" s="138"/>
      <c r="B845" s="77"/>
      <c r="C845" s="66"/>
      <c r="D845" s="81"/>
      <c r="E845" s="142">
        <f>+C845*A845</f>
        <v>0</v>
      </c>
    </row>
    <row r="846" spans="1:5" ht="21" customHeight="1">
      <c r="A846" s="138"/>
      <c r="B846" s="77"/>
      <c r="C846" s="66"/>
      <c r="D846" s="81"/>
      <c r="E846" s="142">
        <f>+C846*A846</f>
        <v>0</v>
      </c>
    </row>
    <row r="847" spans="1:5" ht="21" customHeight="1">
      <c r="A847" s="138"/>
      <c r="B847" s="77"/>
      <c r="C847" s="64"/>
      <c r="D847" s="65"/>
      <c r="E847" s="142">
        <f>+C847*A847</f>
        <v>0</v>
      </c>
    </row>
    <row r="848" spans="1:5" ht="21" customHeight="1">
      <c r="A848" s="138"/>
      <c r="B848" s="77"/>
      <c r="C848" s="64"/>
      <c r="D848" s="65"/>
      <c r="E848" s="142">
        <f>+C848*A848</f>
        <v>0</v>
      </c>
    </row>
    <row r="849" spans="1:5" ht="21" customHeight="1">
      <c r="A849" s="138"/>
      <c r="B849" s="77"/>
      <c r="C849" s="64"/>
      <c r="D849" s="65"/>
      <c r="E849" s="142">
        <f>+C849*A849</f>
        <v>0</v>
      </c>
    </row>
    <row r="850" spans="1:5" ht="21" customHeight="1" thickBot="1">
      <c r="A850" s="74"/>
      <c r="B850" s="87"/>
      <c r="C850" s="72"/>
      <c r="D850" s="75"/>
      <c r="E850" s="86"/>
    </row>
    <row r="851" spans="1:5" ht="21" customHeight="1" thickBot="1">
      <c r="A851" s="74" t="str">
        <f>IF(SUM(A853:A869)=0,"",9999)</f>
        <v/>
      </c>
      <c r="B851" s="57" t="s">
        <v>628</v>
      </c>
      <c r="C851" s="86"/>
      <c r="D851" s="11"/>
      <c r="E851" s="86"/>
    </row>
    <row r="852" spans="1:5" ht="21" customHeight="1">
      <c r="A852" s="70"/>
      <c r="B852" s="70"/>
      <c r="C852" s="86"/>
      <c r="D852" s="11"/>
      <c r="E852" s="86"/>
    </row>
    <row r="853" spans="1:5" ht="21" customHeight="1">
      <c r="A853" s="138"/>
      <c r="B853" s="77" t="s">
        <v>1075</v>
      </c>
      <c r="C853" s="64">
        <v>13200</v>
      </c>
      <c r="D853" s="65" t="s">
        <v>629</v>
      </c>
      <c r="E853" s="142">
        <f>+C853*A853</f>
        <v>0</v>
      </c>
    </row>
    <row r="854" spans="1:5" ht="21" customHeight="1">
      <c r="A854" s="138"/>
      <c r="B854" s="77" t="s">
        <v>1076</v>
      </c>
      <c r="C854" s="64">
        <v>20300</v>
      </c>
      <c r="D854" s="65" t="s">
        <v>630</v>
      </c>
      <c r="E854" s="142">
        <f>+C854*A854</f>
        <v>0</v>
      </c>
    </row>
    <row r="855" spans="1:5" ht="21" customHeight="1">
      <c r="A855" s="138"/>
      <c r="B855" s="77" t="s">
        <v>1077</v>
      </c>
      <c r="C855" s="64">
        <v>10000</v>
      </c>
      <c r="D855" s="65"/>
      <c r="E855" s="142">
        <f>+C855*A855</f>
        <v>0</v>
      </c>
    </row>
    <row r="856" spans="1:5" ht="21" customHeight="1">
      <c r="A856" s="138"/>
      <c r="B856" s="77" t="s">
        <v>1078</v>
      </c>
      <c r="C856" s="64">
        <v>10000</v>
      </c>
      <c r="D856" s="65"/>
      <c r="E856" s="142">
        <f>+C856*A856</f>
        <v>0</v>
      </c>
    </row>
    <row r="857" spans="1:5" ht="21" customHeight="1">
      <c r="A857" s="138"/>
      <c r="B857" s="77" t="s">
        <v>1079</v>
      </c>
      <c r="C857" s="64">
        <v>10000</v>
      </c>
      <c r="D857" s="65"/>
      <c r="E857" s="142">
        <f>+C857*A857</f>
        <v>0</v>
      </c>
    </row>
    <row r="858" spans="1:5" ht="21" customHeight="1">
      <c r="A858" s="138"/>
      <c r="B858" s="77" t="s">
        <v>1080</v>
      </c>
      <c r="C858" s="64">
        <v>15200</v>
      </c>
      <c r="D858" s="65"/>
      <c r="E858" s="142">
        <f>+C858*A858</f>
        <v>0</v>
      </c>
    </row>
    <row r="859" spans="1:5" ht="21" customHeight="1">
      <c r="A859" s="138"/>
      <c r="B859" s="77" t="s">
        <v>1081</v>
      </c>
      <c r="C859" s="64">
        <v>15200</v>
      </c>
      <c r="D859" s="65"/>
      <c r="E859" s="142">
        <f>+C859*A859</f>
        <v>0</v>
      </c>
    </row>
    <row r="860" spans="1:5" ht="21" customHeight="1">
      <c r="A860" s="138"/>
      <c r="B860" s="77" t="s">
        <v>1082</v>
      </c>
      <c r="C860" s="64">
        <v>7500</v>
      </c>
      <c r="D860" s="65"/>
      <c r="E860" s="142">
        <f>+C860*A860</f>
        <v>0</v>
      </c>
    </row>
    <row r="861" spans="1:5" ht="21" customHeight="1">
      <c r="A861" s="138"/>
      <c r="B861" s="77"/>
      <c r="C861" s="64"/>
      <c r="D861" s="65"/>
      <c r="E861" s="142">
        <f>+C861*A861</f>
        <v>0</v>
      </c>
    </row>
    <row r="862" spans="1:5" ht="21" customHeight="1">
      <c r="A862" s="138"/>
      <c r="B862" s="77"/>
      <c r="C862" s="64"/>
      <c r="D862" s="65"/>
      <c r="E862" s="142">
        <f>+C862*A862</f>
        <v>0</v>
      </c>
    </row>
    <row r="863" spans="1:5" ht="21" customHeight="1">
      <c r="A863" s="138"/>
      <c r="B863" s="77"/>
      <c r="C863" s="64"/>
      <c r="D863" s="65"/>
      <c r="E863" s="142">
        <f>+C863*A863</f>
        <v>0</v>
      </c>
    </row>
    <row r="864" spans="1:5" ht="21" customHeight="1">
      <c r="A864" s="138"/>
      <c r="B864" s="77"/>
      <c r="C864" s="64"/>
      <c r="D864" s="65"/>
      <c r="E864" s="142">
        <f>+C864*A864</f>
        <v>0</v>
      </c>
    </row>
    <row r="865" spans="1:5" ht="21" customHeight="1">
      <c r="A865" s="138"/>
      <c r="B865" s="77"/>
      <c r="C865" s="64"/>
      <c r="D865" s="65"/>
      <c r="E865" s="142">
        <f>+C865*A865</f>
        <v>0</v>
      </c>
    </row>
    <row r="866" spans="1:5" ht="21" customHeight="1">
      <c r="A866" s="138"/>
      <c r="B866" s="77"/>
      <c r="C866" s="64"/>
      <c r="D866" s="65"/>
      <c r="E866" s="142">
        <f>+C866*A866</f>
        <v>0</v>
      </c>
    </row>
    <row r="867" spans="1:5" ht="21" customHeight="1">
      <c r="A867" s="138"/>
      <c r="B867" s="77"/>
      <c r="C867" s="64"/>
      <c r="D867" s="65"/>
      <c r="E867" s="142">
        <f>+C867*A867</f>
        <v>0</v>
      </c>
    </row>
    <row r="868" spans="1:5" ht="21" customHeight="1">
      <c r="A868" s="138"/>
      <c r="B868" s="77"/>
      <c r="C868" s="64"/>
      <c r="D868" s="65"/>
      <c r="E868" s="142">
        <f>+C868*A868</f>
        <v>0</v>
      </c>
    </row>
    <row r="869" spans="1:5" ht="21" customHeight="1">
      <c r="A869" s="138"/>
      <c r="B869" s="77"/>
      <c r="C869" s="64"/>
      <c r="D869" s="65"/>
      <c r="E869" s="142">
        <f>+C869*A869</f>
        <v>0</v>
      </c>
    </row>
    <row r="870" spans="1:5" ht="21" customHeight="1" thickBot="1">
      <c r="A870" s="80"/>
      <c r="B870" s="70"/>
      <c r="C870" s="86"/>
      <c r="D870" s="75"/>
      <c r="E870" s="86"/>
    </row>
    <row r="871" spans="1:5" ht="21" customHeight="1" thickBot="1">
      <c r="A871" s="80" t="str">
        <f>IF(SUM(A873:A890)=0,"",9999)</f>
        <v/>
      </c>
      <c r="B871" s="85" t="s">
        <v>631</v>
      </c>
      <c r="C871" s="86"/>
      <c r="D871" s="11"/>
      <c r="E871" s="86"/>
    </row>
    <row r="872" spans="1:5" ht="21" customHeight="1">
      <c r="A872" s="70"/>
      <c r="B872" s="70"/>
      <c r="C872" s="86"/>
      <c r="D872" s="11"/>
      <c r="E872" s="86"/>
    </row>
    <row r="873" spans="1:5" ht="21" customHeight="1">
      <c r="A873" s="138"/>
      <c r="B873" s="77" t="s">
        <v>1083</v>
      </c>
      <c r="C873" s="64">
        <v>6000</v>
      </c>
      <c r="D873" s="65"/>
      <c r="E873" s="142">
        <f>+C873*A873</f>
        <v>0</v>
      </c>
    </row>
    <row r="874" spans="1:5" ht="21" customHeight="1">
      <c r="A874" s="138"/>
      <c r="B874" s="77" t="s">
        <v>1084</v>
      </c>
      <c r="C874" s="64">
        <v>10550</v>
      </c>
      <c r="D874" s="65" t="s">
        <v>632</v>
      </c>
      <c r="E874" s="142">
        <f>+C874*A874</f>
        <v>0</v>
      </c>
    </row>
    <row r="875" spans="1:5" ht="21" customHeight="1">
      <c r="A875" s="138"/>
      <c r="B875" s="77" t="s">
        <v>1085</v>
      </c>
      <c r="C875" s="64">
        <v>10850</v>
      </c>
      <c r="D875" s="65" t="s">
        <v>633</v>
      </c>
      <c r="E875" s="142">
        <f>+C875*A875</f>
        <v>0</v>
      </c>
    </row>
    <row r="876" spans="1:5" ht="21" customHeight="1">
      <c r="A876" s="138"/>
      <c r="B876" s="77" t="s">
        <v>1086</v>
      </c>
      <c r="C876" s="64">
        <v>12650</v>
      </c>
      <c r="D876" s="65"/>
      <c r="E876" s="142">
        <f>+C876*A876</f>
        <v>0</v>
      </c>
    </row>
    <row r="877" spans="1:5" ht="21" customHeight="1">
      <c r="A877" s="138"/>
      <c r="B877" s="77" t="s">
        <v>1087</v>
      </c>
      <c r="C877" s="64">
        <v>13950</v>
      </c>
      <c r="D877" s="81"/>
      <c r="E877" s="142">
        <f>+C877*A877</f>
        <v>0</v>
      </c>
    </row>
    <row r="878" spans="1:5" ht="21" customHeight="1">
      <c r="A878" s="138"/>
      <c r="B878" s="77" t="s">
        <v>1088</v>
      </c>
      <c r="C878" s="64">
        <v>4950</v>
      </c>
      <c r="D878" s="81" t="s">
        <v>499</v>
      </c>
      <c r="E878" s="142">
        <f>+C878*A878</f>
        <v>0</v>
      </c>
    </row>
    <row r="879" spans="1:5" ht="21" customHeight="1">
      <c r="A879" s="138"/>
      <c r="B879" s="77" t="s">
        <v>1089</v>
      </c>
      <c r="C879" s="64">
        <v>15350</v>
      </c>
      <c r="D879" s="81"/>
      <c r="E879" s="142">
        <f>+C879*A879</f>
        <v>0</v>
      </c>
    </row>
    <row r="880" spans="1:5" ht="21" customHeight="1">
      <c r="A880" s="138"/>
      <c r="B880" s="77" t="s">
        <v>1090</v>
      </c>
      <c r="C880" s="64">
        <v>19400</v>
      </c>
      <c r="D880" s="81"/>
      <c r="E880" s="142">
        <f>+C880*A880</f>
        <v>0</v>
      </c>
    </row>
    <row r="881" spans="1:5" ht="21" customHeight="1">
      <c r="A881" s="138"/>
      <c r="B881" s="77" t="s">
        <v>1091</v>
      </c>
      <c r="C881" s="64">
        <v>4950</v>
      </c>
      <c r="D881" s="81"/>
      <c r="E881" s="142">
        <f>+C881*A881</f>
        <v>0</v>
      </c>
    </row>
    <row r="882" spans="1:5" ht="21" customHeight="1">
      <c r="A882" s="138"/>
      <c r="B882" s="77"/>
      <c r="C882" s="64"/>
      <c r="D882" s="81"/>
      <c r="E882" s="142">
        <f>+C882*A882</f>
        <v>0</v>
      </c>
    </row>
    <row r="883" spans="1:5" ht="21" customHeight="1">
      <c r="A883" s="138"/>
      <c r="B883" s="77"/>
      <c r="C883" s="64"/>
      <c r="D883" s="81"/>
      <c r="E883" s="142">
        <f>+C883*A883</f>
        <v>0</v>
      </c>
    </row>
    <row r="884" spans="1:5" ht="21" customHeight="1">
      <c r="A884" s="138"/>
      <c r="B884" s="77"/>
      <c r="C884" s="64"/>
      <c r="D884" s="81"/>
      <c r="E884" s="142">
        <f>+C884*A884</f>
        <v>0</v>
      </c>
    </row>
    <row r="885" spans="1:5" ht="21" customHeight="1">
      <c r="A885" s="138"/>
      <c r="B885" s="77"/>
      <c r="C885" s="64"/>
      <c r="D885" s="81"/>
      <c r="E885" s="142">
        <f>+C885*A885</f>
        <v>0</v>
      </c>
    </row>
    <row r="886" spans="1:5" ht="21" customHeight="1">
      <c r="A886" s="138"/>
      <c r="B886" s="77"/>
      <c r="C886" s="64"/>
      <c r="D886" s="81"/>
      <c r="E886" s="142">
        <f>+C886*A886</f>
        <v>0</v>
      </c>
    </row>
    <row r="887" spans="1:5" ht="21" customHeight="1">
      <c r="A887" s="138"/>
      <c r="B887" s="77"/>
      <c r="C887" s="64"/>
      <c r="D887" s="81"/>
      <c r="E887" s="142">
        <f>+C887*A887</f>
        <v>0</v>
      </c>
    </row>
    <row r="888" spans="1:5" ht="21" customHeight="1">
      <c r="A888" s="138"/>
      <c r="B888" s="77"/>
      <c r="C888" s="64"/>
      <c r="D888" s="81"/>
      <c r="E888" s="142">
        <f>+C888*A888</f>
        <v>0</v>
      </c>
    </row>
    <row r="889" spans="1:5" ht="21" customHeight="1">
      <c r="A889" s="138"/>
      <c r="B889" s="77"/>
      <c r="C889" s="64"/>
      <c r="D889" s="81"/>
      <c r="E889" s="142">
        <f>+C889*A889</f>
        <v>0</v>
      </c>
    </row>
    <row r="890" spans="1:5" ht="21" customHeight="1">
      <c r="A890" s="138"/>
      <c r="B890" s="77"/>
      <c r="C890" s="64"/>
      <c r="D890" s="81"/>
      <c r="E890" s="142">
        <f>+C890*A890</f>
        <v>0</v>
      </c>
    </row>
    <row r="891" spans="1:5" ht="21.75" customHeight="1" thickBot="1">
      <c r="A891" s="91"/>
      <c r="B891" s="87"/>
      <c r="C891" s="72"/>
      <c r="D891" s="1"/>
      <c r="E891" s="73"/>
    </row>
    <row r="892" spans="1:5" ht="21.75" customHeight="1" thickBot="1">
      <c r="A892" s="80" t="str">
        <f>IF(SUM(A894:A907)=0,"",9999)</f>
        <v/>
      </c>
      <c r="B892" s="57" t="s">
        <v>634</v>
      </c>
      <c r="C892" s="72"/>
      <c r="D892" s="1"/>
      <c r="E892" s="73"/>
    </row>
    <row r="893" spans="1:5" ht="21" customHeight="1">
      <c r="A893" s="52"/>
      <c r="B893" s="71"/>
      <c r="C893" s="72"/>
      <c r="D893" s="1"/>
      <c r="E893" s="73"/>
    </row>
    <row r="894" spans="1:5" ht="21" customHeight="1">
      <c r="A894" s="138"/>
      <c r="B894" s="77" t="s">
        <v>1092</v>
      </c>
      <c r="C894" s="64">
        <v>6800</v>
      </c>
      <c r="D894" s="65"/>
      <c r="E894" s="142">
        <f>+C894*A894</f>
        <v>0</v>
      </c>
    </row>
    <row r="895" spans="1:5" ht="21" customHeight="1">
      <c r="A895" s="138"/>
      <c r="B895" s="77" t="s">
        <v>1093</v>
      </c>
      <c r="C895" s="64">
        <v>7100</v>
      </c>
      <c r="D895" s="65"/>
      <c r="E895" s="142">
        <f>+C895*A895</f>
        <v>0</v>
      </c>
    </row>
    <row r="896" spans="1:5" ht="21" customHeight="1">
      <c r="A896" s="138"/>
      <c r="B896" s="77" t="s">
        <v>1094</v>
      </c>
      <c r="C896" s="64">
        <v>6800</v>
      </c>
      <c r="D896" s="65"/>
      <c r="E896" s="142">
        <f>+C896*A896</f>
        <v>0</v>
      </c>
    </row>
    <row r="897" spans="1:5" ht="21" customHeight="1">
      <c r="A897" s="138"/>
      <c r="B897" s="77" t="s">
        <v>1250</v>
      </c>
      <c r="C897" s="64">
        <v>11800</v>
      </c>
      <c r="D897" s="65"/>
      <c r="E897" s="142">
        <f>+C897*A897</f>
        <v>0</v>
      </c>
    </row>
    <row r="898" spans="1:5" ht="21" customHeight="1">
      <c r="A898" s="138"/>
      <c r="B898" s="77" t="s">
        <v>1252</v>
      </c>
      <c r="C898" s="64">
        <v>7300</v>
      </c>
      <c r="D898" s="65"/>
      <c r="E898" s="142">
        <f>+C898*A898</f>
        <v>0</v>
      </c>
    </row>
    <row r="899" spans="1:5" ht="21" customHeight="1">
      <c r="A899" s="138"/>
      <c r="B899" s="77" t="s">
        <v>1327</v>
      </c>
      <c r="C899" s="64">
        <v>7800</v>
      </c>
      <c r="D899" s="65"/>
      <c r="E899" s="142">
        <f>+C899*A899</f>
        <v>0</v>
      </c>
    </row>
    <row r="900" spans="1:5" ht="21" customHeight="1">
      <c r="A900" s="138"/>
      <c r="B900" s="77" t="s">
        <v>1328</v>
      </c>
      <c r="C900" s="64">
        <v>7800</v>
      </c>
      <c r="D900" s="65"/>
      <c r="E900" s="142">
        <f>+C900*A900</f>
        <v>0</v>
      </c>
    </row>
    <row r="901" spans="1:5" ht="21" customHeight="1">
      <c r="A901" s="138"/>
      <c r="B901" s="77" t="s">
        <v>1329</v>
      </c>
      <c r="C901" s="64">
        <v>5600</v>
      </c>
      <c r="D901" s="65"/>
      <c r="E901" s="142">
        <f>+C901*A901</f>
        <v>0</v>
      </c>
    </row>
    <row r="902" spans="1:5" ht="21" customHeight="1">
      <c r="A902" s="138"/>
      <c r="B902" s="77" t="s">
        <v>1330</v>
      </c>
      <c r="C902" s="64">
        <v>14500</v>
      </c>
      <c r="D902" s="65"/>
      <c r="E902" s="142">
        <f>+C902*A902</f>
        <v>0</v>
      </c>
    </row>
    <row r="903" spans="1:5" ht="21" customHeight="1">
      <c r="A903" s="138"/>
      <c r="B903" s="77" t="s">
        <v>1331</v>
      </c>
      <c r="C903" s="64">
        <v>14500</v>
      </c>
      <c r="D903" s="65"/>
      <c r="E903" s="142">
        <f>+C903*A903</f>
        <v>0</v>
      </c>
    </row>
    <row r="904" spans="1:5" ht="21" customHeight="1">
      <c r="A904" s="138"/>
      <c r="B904" s="77" t="s">
        <v>1332</v>
      </c>
      <c r="C904" s="64">
        <v>12800</v>
      </c>
      <c r="D904" s="65"/>
      <c r="E904" s="142">
        <f>+C904*A904</f>
        <v>0</v>
      </c>
    </row>
    <row r="905" spans="1:5" ht="21" customHeight="1">
      <c r="A905" s="138"/>
      <c r="B905" s="77" t="s">
        <v>1333</v>
      </c>
      <c r="C905" s="64">
        <v>16000</v>
      </c>
      <c r="D905" s="65"/>
      <c r="E905" s="142">
        <f>+C905*A905</f>
        <v>0</v>
      </c>
    </row>
    <row r="906" spans="1:5" ht="21" customHeight="1">
      <c r="A906" s="138"/>
      <c r="B906" s="77" t="s">
        <v>1334</v>
      </c>
      <c r="C906" s="64">
        <v>16000</v>
      </c>
      <c r="D906" s="65"/>
      <c r="E906" s="142">
        <f>+C906*A906</f>
        <v>0</v>
      </c>
    </row>
    <row r="907" spans="1:5" ht="21" customHeight="1">
      <c r="A907" s="164"/>
      <c r="B907" s="165" t="s">
        <v>1335</v>
      </c>
      <c r="C907" s="163">
        <v>20800</v>
      </c>
      <c r="D907" s="160"/>
      <c r="E907" s="161">
        <f>+C907*A907</f>
        <v>0</v>
      </c>
    </row>
    <row r="908" spans="1:5" ht="21" customHeight="1">
      <c r="A908" s="155"/>
      <c r="B908" s="156" t="s">
        <v>1336</v>
      </c>
      <c r="C908" s="157">
        <v>12800</v>
      </c>
      <c r="D908" s="158"/>
      <c r="E908" s="161">
        <f>+C908*A908</f>
        <v>0</v>
      </c>
    </row>
    <row r="909" spans="1:5" ht="21" customHeight="1">
      <c r="A909" s="155"/>
      <c r="B909" s="156" t="s">
        <v>1337</v>
      </c>
      <c r="C909" s="157">
        <v>35200</v>
      </c>
      <c r="D909" s="158"/>
      <c r="E909" s="161">
        <f>+C909*A909</f>
        <v>0</v>
      </c>
    </row>
    <row r="910" spans="1:5" ht="21" customHeight="1">
      <c r="A910" s="155"/>
      <c r="B910" s="156" t="s">
        <v>1338</v>
      </c>
      <c r="C910" s="157">
        <v>11200</v>
      </c>
      <c r="D910" s="158"/>
      <c r="E910" s="161">
        <f>+C910*A910</f>
        <v>0</v>
      </c>
    </row>
    <row r="911" spans="1:5" ht="21" customHeight="1">
      <c r="A911" s="155"/>
      <c r="B911" s="156" t="s">
        <v>1339</v>
      </c>
      <c r="C911" s="157">
        <v>8800</v>
      </c>
      <c r="D911" s="158"/>
      <c r="E911" s="161">
        <f>+C911*A911</f>
        <v>0</v>
      </c>
    </row>
    <row r="912" spans="1:5" ht="21" customHeight="1">
      <c r="A912" s="155"/>
      <c r="B912" s="156" t="s">
        <v>1340</v>
      </c>
      <c r="C912" s="157">
        <v>14400</v>
      </c>
      <c r="D912" s="158"/>
      <c r="E912" s="161">
        <f>+C912*A912</f>
        <v>0</v>
      </c>
    </row>
    <row r="913" spans="1:5" ht="21" customHeight="1">
      <c r="A913" s="155"/>
      <c r="B913" s="156" t="s">
        <v>1341</v>
      </c>
      <c r="C913" s="157">
        <v>6200</v>
      </c>
      <c r="D913" s="158"/>
      <c r="E913" s="161">
        <f>+C913*A913</f>
        <v>0</v>
      </c>
    </row>
    <row r="914" spans="1:5" ht="21" customHeight="1">
      <c r="A914" s="155"/>
      <c r="B914" s="156"/>
      <c r="C914" s="157"/>
      <c r="D914" s="158"/>
      <c r="E914" s="161">
        <f>+C914*A914</f>
        <v>0</v>
      </c>
    </row>
    <row r="915" spans="1:5" ht="21" customHeight="1">
      <c r="A915" s="155"/>
      <c r="B915" s="156"/>
      <c r="C915" s="157"/>
      <c r="D915" s="158"/>
      <c r="E915" s="161">
        <f>+C915*A915</f>
        <v>0</v>
      </c>
    </row>
    <row r="916" spans="1:5" ht="21" customHeight="1">
      <c r="A916" s="155"/>
      <c r="B916" s="156"/>
      <c r="C916" s="157"/>
      <c r="D916" s="158"/>
      <c r="E916" s="161">
        <f>+C916*A916</f>
        <v>0</v>
      </c>
    </row>
    <row r="917" spans="1:5" ht="21" customHeight="1">
      <c r="A917" s="155"/>
      <c r="B917" s="156"/>
      <c r="C917" s="157"/>
      <c r="D917" s="158"/>
      <c r="E917" s="161">
        <f>+C917*A917</f>
        <v>0</v>
      </c>
    </row>
    <row r="918" spans="1:5" ht="21" customHeight="1">
      <c r="A918" s="155"/>
      <c r="B918" s="156"/>
      <c r="C918" s="157"/>
      <c r="D918" s="158"/>
      <c r="E918" s="161">
        <f>+C918*A918</f>
        <v>0</v>
      </c>
    </row>
    <row r="919" spans="1:5" ht="21" customHeight="1">
      <c r="A919" s="155"/>
      <c r="B919" s="156"/>
      <c r="C919" s="157"/>
      <c r="D919" s="158"/>
      <c r="E919" s="161">
        <f>+C919*A919</f>
        <v>0</v>
      </c>
    </row>
    <row r="920" spans="1:5" ht="21" customHeight="1">
      <c r="A920" s="155"/>
      <c r="B920" s="156"/>
      <c r="C920" s="157"/>
      <c r="D920" s="158"/>
      <c r="E920" s="161">
        <f>+C920*A920</f>
        <v>0</v>
      </c>
    </row>
    <row r="921" spans="1:5" ht="21" customHeight="1">
      <c r="A921" s="155"/>
      <c r="B921" s="156"/>
      <c r="C921" s="157"/>
      <c r="D921" s="158"/>
      <c r="E921" s="161">
        <f>+C921*A921</f>
        <v>0</v>
      </c>
    </row>
    <row r="922" spans="1:5" ht="21" customHeight="1">
      <c r="A922" s="155"/>
      <c r="B922" s="156"/>
      <c r="C922" s="157"/>
      <c r="D922" s="158"/>
      <c r="E922" s="161">
        <f>+C922*A922</f>
        <v>0</v>
      </c>
    </row>
    <row r="923" spans="1:5" ht="21" customHeight="1">
      <c r="A923" s="155"/>
      <c r="B923" s="156"/>
      <c r="C923" s="157"/>
      <c r="D923" s="158"/>
      <c r="E923" s="159">
        <f>+C923*A923</f>
        <v>0</v>
      </c>
    </row>
    <row r="924" spans="1:5" ht="21" customHeight="1" thickBot="1">
      <c r="A924" s="80"/>
      <c r="B924" s="70"/>
      <c r="C924" s="86"/>
      <c r="D924" s="75"/>
      <c r="E924" s="86"/>
    </row>
    <row r="925" spans="1:5" ht="21" customHeight="1" thickBot="1">
      <c r="A925" s="80" t="str">
        <f>IF(SUM(A927:A944)=0,"",9999)</f>
        <v/>
      </c>
      <c r="B925" s="57" t="s">
        <v>635</v>
      </c>
      <c r="C925" s="86"/>
      <c r="D925" s="11"/>
      <c r="E925" s="86"/>
    </row>
    <row r="926" spans="1:5" ht="21" customHeight="1">
      <c r="A926" s="70"/>
      <c r="B926" s="70"/>
      <c r="C926" s="86"/>
      <c r="D926" s="11"/>
      <c r="E926" s="86"/>
    </row>
    <row r="927" spans="1:5" ht="21" customHeight="1">
      <c r="A927" s="138"/>
      <c r="B927" s="77" t="s">
        <v>1095</v>
      </c>
      <c r="C927" s="64">
        <v>4200</v>
      </c>
      <c r="D927" s="65" t="s">
        <v>310</v>
      </c>
      <c r="E927" s="142">
        <f>+C927*A927</f>
        <v>0</v>
      </c>
    </row>
    <row r="928" spans="1:5" ht="21" customHeight="1">
      <c r="A928" s="138"/>
      <c r="B928" s="77" t="s">
        <v>1096</v>
      </c>
      <c r="C928" s="64">
        <v>5800</v>
      </c>
      <c r="D928" s="65" t="s">
        <v>636</v>
      </c>
      <c r="E928" s="142">
        <f>+C928*A928</f>
        <v>0</v>
      </c>
    </row>
    <row r="929" spans="1:5" ht="21" customHeight="1">
      <c r="A929" s="138"/>
      <c r="B929" s="77" t="s">
        <v>1097</v>
      </c>
      <c r="C929" s="64">
        <v>4650</v>
      </c>
      <c r="D929" s="65" t="s">
        <v>161</v>
      </c>
      <c r="E929" s="142">
        <f>+C929*A929</f>
        <v>0</v>
      </c>
    </row>
    <row r="930" spans="1:5" ht="21" customHeight="1">
      <c r="A930" s="138"/>
      <c r="B930" s="77" t="s">
        <v>1098</v>
      </c>
      <c r="C930" s="64">
        <v>5800</v>
      </c>
      <c r="D930" s="65" t="s">
        <v>310</v>
      </c>
      <c r="E930" s="142">
        <f>+C930*A930</f>
        <v>0</v>
      </c>
    </row>
    <row r="931" spans="1:5" ht="21" customHeight="1">
      <c r="A931" s="138"/>
      <c r="B931" s="77" t="s">
        <v>1099</v>
      </c>
      <c r="C931" s="64">
        <v>6100</v>
      </c>
      <c r="D931" s="65" t="s">
        <v>637</v>
      </c>
      <c r="E931" s="142">
        <f>+C931*A931</f>
        <v>0</v>
      </c>
    </row>
    <row r="932" spans="1:5" ht="21" customHeight="1">
      <c r="A932" s="138"/>
      <c r="B932" s="77" t="s">
        <v>1100</v>
      </c>
      <c r="C932" s="64">
        <v>9500</v>
      </c>
      <c r="D932" s="81" t="s">
        <v>638</v>
      </c>
      <c r="E932" s="142">
        <f>+C932*A932</f>
        <v>0</v>
      </c>
    </row>
    <row r="933" spans="1:5" ht="21" customHeight="1">
      <c r="A933" s="138"/>
      <c r="B933" s="77" t="s">
        <v>1101</v>
      </c>
      <c r="C933" s="64">
        <v>5300</v>
      </c>
      <c r="D933" s="81"/>
      <c r="E933" s="142">
        <f>+C933*A933</f>
        <v>0</v>
      </c>
    </row>
    <row r="934" spans="1:5" ht="21" customHeight="1">
      <c r="A934" s="138"/>
      <c r="B934" s="77" t="s">
        <v>1102</v>
      </c>
      <c r="C934" s="64">
        <v>6800</v>
      </c>
      <c r="D934" s="81"/>
      <c r="E934" s="142">
        <f>+C934*A934</f>
        <v>0</v>
      </c>
    </row>
    <row r="935" spans="1:5" ht="21" customHeight="1">
      <c r="A935" s="138"/>
      <c r="B935" s="77" t="s">
        <v>1103</v>
      </c>
      <c r="C935" s="64">
        <v>6800</v>
      </c>
      <c r="D935" s="81"/>
      <c r="E935" s="142">
        <f>+C935*A935</f>
        <v>0</v>
      </c>
    </row>
    <row r="936" spans="1:5" ht="21" customHeight="1">
      <c r="A936" s="138"/>
      <c r="B936" s="77"/>
      <c r="C936" s="64"/>
      <c r="D936" s="81"/>
      <c r="E936" s="142">
        <f>+C936*A936</f>
        <v>0</v>
      </c>
    </row>
    <row r="937" spans="1:5" ht="21" customHeight="1">
      <c r="A937" s="138"/>
      <c r="B937" s="77"/>
      <c r="C937" s="64"/>
      <c r="D937" s="81"/>
      <c r="E937" s="142">
        <f>+C937*A937</f>
        <v>0</v>
      </c>
    </row>
    <row r="938" spans="1:5" ht="21" customHeight="1">
      <c r="A938" s="138"/>
      <c r="B938" s="77"/>
      <c r="C938" s="64"/>
      <c r="D938" s="81"/>
      <c r="E938" s="142">
        <f>+C938*A938</f>
        <v>0</v>
      </c>
    </row>
    <row r="939" spans="1:5" ht="21" customHeight="1">
      <c r="A939" s="138"/>
      <c r="B939" s="77"/>
      <c r="C939" s="64"/>
      <c r="D939" s="81"/>
      <c r="E939" s="142">
        <f>+C939*A939</f>
        <v>0</v>
      </c>
    </row>
    <row r="940" spans="1:5" ht="21" customHeight="1">
      <c r="A940" s="138"/>
      <c r="B940" s="77"/>
      <c r="C940" s="64"/>
      <c r="D940" s="81"/>
      <c r="E940" s="142">
        <f>+C940*A940</f>
        <v>0</v>
      </c>
    </row>
    <row r="941" spans="1:5" ht="21" customHeight="1">
      <c r="A941" s="138"/>
      <c r="B941" s="77"/>
      <c r="C941" s="64"/>
      <c r="D941" s="81"/>
      <c r="E941" s="142">
        <f>+C941*A941</f>
        <v>0</v>
      </c>
    </row>
    <row r="942" spans="1:5" ht="21" customHeight="1">
      <c r="A942" s="138"/>
      <c r="B942" s="77"/>
      <c r="C942" s="64"/>
      <c r="D942" s="81"/>
      <c r="E942" s="142">
        <f>+C942*A942</f>
        <v>0</v>
      </c>
    </row>
    <row r="943" spans="1:5" ht="21" customHeight="1">
      <c r="A943" s="138"/>
      <c r="B943" s="77"/>
      <c r="C943" s="64"/>
      <c r="D943" s="81"/>
      <c r="E943" s="142">
        <f>+C943*A943</f>
        <v>0</v>
      </c>
    </row>
    <row r="944" spans="1:5" ht="21" customHeight="1">
      <c r="A944" s="138"/>
      <c r="B944" s="77"/>
      <c r="C944" s="64"/>
      <c r="D944" s="81"/>
      <c r="E944" s="142">
        <f>+C944*A944</f>
        <v>0</v>
      </c>
    </row>
    <row r="945" spans="1:5" ht="21" customHeight="1" thickBot="1">
      <c r="A945" s="74"/>
      <c r="B945" s="70"/>
      <c r="C945" s="86"/>
      <c r="D945" s="75"/>
      <c r="E945" s="86"/>
    </row>
    <row r="946" spans="1:5" ht="21" customHeight="1" thickBot="1">
      <c r="A946" s="74" t="str">
        <f>IF(SUM(A948:A985)=0,"",9999)</f>
        <v/>
      </c>
      <c r="B946" s="57" t="s">
        <v>639</v>
      </c>
      <c r="C946" s="86"/>
      <c r="D946" s="1"/>
      <c r="E946" s="86"/>
    </row>
    <row r="947" spans="1:5" ht="21" customHeight="1">
      <c r="A947" s="70"/>
      <c r="B947" s="86"/>
      <c r="C947" s="86"/>
      <c r="D947" s="1"/>
      <c r="E947" s="86"/>
    </row>
    <row r="948" spans="1:5" ht="21" customHeight="1">
      <c r="A948" s="138"/>
      <c r="B948" s="63" t="s">
        <v>1104</v>
      </c>
      <c r="C948" s="64">
        <v>2600</v>
      </c>
      <c r="D948" s="65"/>
      <c r="E948" s="142">
        <f>+C948*A948</f>
        <v>0</v>
      </c>
    </row>
    <row r="949" spans="1:5" ht="21" customHeight="1">
      <c r="A949" s="138"/>
      <c r="B949" s="63" t="s">
        <v>1105</v>
      </c>
      <c r="C949" s="64">
        <v>4150</v>
      </c>
      <c r="D949" s="65"/>
      <c r="E949" s="142">
        <f>+C949*A949</f>
        <v>0</v>
      </c>
    </row>
    <row r="950" spans="1:5" ht="21" customHeight="1">
      <c r="A950" s="138"/>
      <c r="B950" s="63" t="s">
        <v>1106</v>
      </c>
      <c r="C950" s="64">
        <v>4200</v>
      </c>
      <c r="D950" s="65"/>
      <c r="E950" s="142">
        <f>+C950*A950</f>
        <v>0</v>
      </c>
    </row>
    <row r="951" spans="1:5" ht="21" customHeight="1">
      <c r="A951" s="138"/>
      <c r="B951" s="63" t="s">
        <v>1107</v>
      </c>
      <c r="C951" s="64">
        <v>6200</v>
      </c>
      <c r="D951" s="65"/>
      <c r="E951" s="142">
        <f>+C951*A951</f>
        <v>0</v>
      </c>
    </row>
    <row r="952" spans="1:5" ht="21" customHeight="1">
      <c r="A952" s="138"/>
      <c r="B952" s="63" t="s">
        <v>1108</v>
      </c>
      <c r="C952" s="64">
        <v>4350</v>
      </c>
      <c r="D952" s="65"/>
      <c r="E952" s="142">
        <f>+C952*A952</f>
        <v>0</v>
      </c>
    </row>
    <row r="953" spans="1:5" ht="21" customHeight="1">
      <c r="A953" s="138"/>
      <c r="B953" s="63" t="s">
        <v>1109</v>
      </c>
      <c r="C953" s="64">
        <v>7750</v>
      </c>
      <c r="D953" s="65"/>
      <c r="E953" s="142">
        <f>+C953*A953</f>
        <v>0</v>
      </c>
    </row>
    <row r="954" spans="1:5" ht="21" customHeight="1">
      <c r="A954" s="138"/>
      <c r="B954" s="63" t="s">
        <v>1110</v>
      </c>
      <c r="C954" s="64">
        <v>2100</v>
      </c>
      <c r="D954" s="65"/>
      <c r="E954" s="142">
        <f>+C954*A954</f>
        <v>0</v>
      </c>
    </row>
    <row r="955" spans="1:5" ht="21" customHeight="1">
      <c r="A955" s="138"/>
      <c r="B955" s="63" t="s">
        <v>1111</v>
      </c>
      <c r="C955" s="64">
        <v>900</v>
      </c>
      <c r="D955" s="65"/>
      <c r="E955" s="142">
        <f>+C955*A955</f>
        <v>0</v>
      </c>
    </row>
    <row r="956" spans="1:5" ht="21" customHeight="1">
      <c r="A956" s="138"/>
      <c r="B956" s="63" t="s">
        <v>1112</v>
      </c>
      <c r="C956" s="64">
        <v>7200</v>
      </c>
      <c r="D956" s="65"/>
      <c r="E956" s="142">
        <f>+C956*A956</f>
        <v>0</v>
      </c>
    </row>
    <row r="957" spans="1:5" ht="21" customHeight="1">
      <c r="A957" s="138"/>
      <c r="B957" s="63" t="s">
        <v>640</v>
      </c>
      <c r="C957" s="64">
        <v>3200</v>
      </c>
      <c r="D957" s="65" t="s">
        <v>641</v>
      </c>
      <c r="E957" s="142">
        <f>+C957*A957</f>
        <v>0</v>
      </c>
    </row>
    <row r="958" spans="1:5" ht="21" customHeight="1">
      <c r="A958" s="138"/>
      <c r="B958" s="63" t="s">
        <v>642</v>
      </c>
      <c r="C958" s="64">
        <v>6500</v>
      </c>
      <c r="D958" s="65" t="s">
        <v>109</v>
      </c>
      <c r="E958" s="142">
        <f>+C958*A958</f>
        <v>0</v>
      </c>
    </row>
    <row r="959" spans="1:5" ht="21" customHeight="1">
      <c r="A959" s="138"/>
      <c r="B959" s="63" t="s">
        <v>643</v>
      </c>
      <c r="C959" s="64">
        <v>4200</v>
      </c>
      <c r="D959" s="65"/>
      <c r="E959" s="142">
        <f>+C959*A959</f>
        <v>0</v>
      </c>
    </row>
    <row r="960" spans="1:5" ht="21" customHeight="1">
      <c r="A960" s="138"/>
      <c r="B960" s="63" t="s">
        <v>644</v>
      </c>
      <c r="C960" s="64">
        <v>700</v>
      </c>
      <c r="D960" s="65"/>
      <c r="E960" s="142">
        <f>+C960*A960</f>
        <v>0</v>
      </c>
    </row>
    <row r="961" spans="1:5" ht="21" customHeight="1">
      <c r="A961" s="138"/>
      <c r="B961" s="63" t="s">
        <v>1205</v>
      </c>
      <c r="C961" s="64">
        <v>1600</v>
      </c>
      <c r="D961" s="65" t="s">
        <v>645</v>
      </c>
      <c r="E961" s="142">
        <f>+C961*A961</f>
        <v>0</v>
      </c>
    </row>
    <row r="962" spans="1:5" ht="21" customHeight="1">
      <c r="A962" s="138"/>
      <c r="B962" s="63" t="s">
        <v>646</v>
      </c>
      <c r="C962" s="64">
        <v>7000</v>
      </c>
      <c r="D962" s="65"/>
      <c r="E962" s="142">
        <f>+C962*A962</f>
        <v>0</v>
      </c>
    </row>
    <row r="963" spans="1:5" ht="21" customHeight="1">
      <c r="A963" s="138"/>
      <c r="B963" s="63" t="s">
        <v>647</v>
      </c>
      <c r="C963" s="64">
        <v>1600</v>
      </c>
      <c r="D963" s="65"/>
      <c r="E963" s="142">
        <f>+C963*A963</f>
        <v>0</v>
      </c>
    </row>
    <row r="964" spans="1:5" ht="21" customHeight="1">
      <c r="A964" s="138"/>
      <c r="B964" s="63" t="s">
        <v>648</v>
      </c>
      <c r="C964" s="64">
        <v>3200</v>
      </c>
      <c r="D964" s="65"/>
      <c r="E964" s="142">
        <f>+C964*A964</f>
        <v>0</v>
      </c>
    </row>
    <row r="965" spans="1:5" ht="21" customHeight="1">
      <c r="A965" s="138"/>
      <c r="B965" s="63" t="s">
        <v>649</v>
      </c>
      <c r="C965" s="64">
        <v>3100</v>
      </c>
      <c r="D965" s="65"/>
      <c r="E965" s="142">
        <f>+C965*A965</f>
        <v>0</v>
      </c>
    </row>
    <row r="966" spans="1:5" ht="21" customHeight="1">
      <c r="A966" s="138"/>
      <c r="B966" s="63" t="s">
        <v>650</v>
      </c>
      <c r="C966" s="64">
        <v>900</v>
      </c>
      <c r="D966" s="65"/>
      <c r="E966" s="142">
        <f>+C966*A966</f>
        <v>0</v>
      </c>
    </row>
    <row r="967" spans="1:5" ht="21" customHeight="1">
      <c r="A967" s="138"/>
      <c r="B967" s="63" t="s">
        <v>651</v>
      </c>
      <c r="C967" s="64">
        <v>2300</v>
      </c>
      <c r="D967" s="65"/>
      <c r="E967" s="142">
        <f>+C967*A967</f>
        <v>0</v>
      </c>
    </row>
    <row r="968" spans="1:5" ht="21" customHeight="1">
      <c r="A968" s="138"/>
      <c r="B968" s="63" t="s">
        <v>652</v>
      </c>
      <c r="C968" s="64">
        <v>900</v>
      </c>
      <c r="D968" s="65"/>
      <c r="E968" s="142">
        <f>+C968*A968</f>
        <v>0</v>
      </c>
    </row>
    <row r="969" spans="1:5" ht="21" customHeight="1">
      <c r="A969" s="138"/>
      <c r="B969" s="77" t="s">
        <v>1206</v>
      </c>
      <c r="C969" s="64">
        <v>2500</v>
      </c>
      <c r="D969" s="65"/>
      <c r="E969" s="142">
        <f>+C969*A969</f>
        <v>0</v>
      </c>
    </row>
    <row r="970" spans="1:5" ht="21" customHeight="1">
      <c r="A970" s="138"/>
      <c r="B970" s="77" t="s">
        <v>1207</v>
      </c>
      <c r="C970" s="64">
        <v>1300</v>
      </c>
      <c r="D970" s="65"/>
      <c r="E970" s="142">
        <f>+C970*A970</f>
        <v>0</v>
      </c>
    </row>
    <row r="971" spans="1:5" ht="21" customHeight="1">
      <c r="A971" s="138"/>
      <c r="B971" s="77" t="s">
        <v>1208</v>
      </c>
      <c r="C971" s="64">
        <v>4000</v>
      </c>
      <c r="D971" s="65"/>
      <c r="E971" s="142">
        <f>+C971*A971</f>
        <v>0</v>
      </c>
    </row>
    <row r="972" spans="1:5" ht="21" customHeight="1">
      <c r="A972" s="138"/>
      <c r="B972" s="77" t="s">
        <v>1209</v>
      </c>
      <c r="C972" s="64">
        <v>5500</v>
      </c>
      <c r="D972" s="65"/>
      <c r="E972" s="142">
        <f>+C972*A972</f>
        <v>0</v>
      </c>
    </row>
    <row r="973" spans="1:5" ht="21" customHeight="1">
      <c r="A973" s="138"/>
      <c r="B973" s="77" t="s">
        <v>1210</v>
      </c>
      <c r="C973" s="64">
        <v>7500</v>
      </c>
      <c r="D973" s="65"/>
      <c r="E973" s="142">
        <f>+C973*A973</f>
        <v>0</v>
      </c>
    </row>
    <row r="974" spans="1:5" ht="21" customHeight="1">
      <c r="A974" s="138"/>
      <c r="B974" s="77" t="s">
        <v>1217</v>
      </c>
      <c r="C974" s="64">
        <v>5900</v>
      </c>
      <c r="D974" s="65"/>
      <c r="E974" s="142">
        <f>+C974*A974</f>
        <v>0</v>
      </c>
    </row>
    <row r="975" spans="1:5" ht="21" customHeight="1">
      <c r="A975" s="138"/>
      <c r="B975" s="77" t="s">
        <v>1218</v>
      </c>
      <c r="C975" s="64">
        <v>52500</v>
      </c>
      <c r="D975" s="65"/>
      <c r="E975" s="142">
        <f>+C975*A975</f>
        <v>0</v>
      </c>
    </row>
    <row r="976" spans="1:5" ht="21" customHeight="1">
      <c r="A976" s="138"/>
      <c r="B976" s="77" t="s">
        <v>1220</v>
      </c>
      <c r="C976" s="64">
        <v>15000</v>
      </c>
      <c r="D976" s="65" t="s">
        <v>198</v>
      </c>
      <c r="E976" s="142">
        <f>+C976*A976</f>
        <v>0</v>
      </c>
    </row>
    <row r="977" spans="1:5" ht="21" customHeight="1">
      <c r="A977" s="138"/>
      <c r="B977" s="77"/>
      <c r="C977" s="64"/>
      <c r="D977" s="65"/>
      <c r="E977" s="142">
        <f>+C977*A977</f>
        <v>0</v>
      </c>
    </row>
    <row r="978" spans="1:5" ht="21" customHeight="1">
      <c r="A978" s="138"/>
      <c r="B978" s="77"/>
      <c r="C978" s="64"/>
      <c r="D978" s="65"/>
      <c r="E978" s="142">
        <f>+C978*A978</f>
        <v>0</v>
      </c>
    </row>
    <row r="979" spans="1:5" ht="21" customHeight="1">
      <c r="A979" s="138"/>
      <c r="B979" s="77"/>
      <c r="C979" s="64"/>
      <c r="D979" s="65"/>
      <c r="E979" s="142">
        <f>+C979*A979</f>
        <v>0</v>
      </c>
    </row>
    <row r="980" spans="1:5" ht="21" customHeight="1">
      <c r="A980" s="138"/>
      <c r="B980" s="77"/>
      <c r="C980" s="64"/>
      <c r="D980" s="65"/>
      <c r="E980" s="142">
        <f>+C980*A980</f>
        <v>0</v>
      </c>
    </row>
    <row r="981" spans="1:5" ht="21" customHeight="1">
      <c r="A981" s="138"/>
      <c r="B981" s="77"/>
      <c r="C981" s="64"/>
      <c r="D981" s="65"/>
      <c r="E981" s="142">
        <f>+C981*A981</f>
        <v>0</v>
      </c>
    </row>
    <row r="982" spans="1:5" ht="21" customHeight="1">
      <c r="A982" s="138"/>
      <c r="B982" s="77"/>
      <c r="C982" s="64"/>
      <c r="D982" s="65"/>
      <c r="E982" s="142">
        <f>+C982*A982</f>
        <v>0</v>
      </c>
    </row>
    <row r="983" spans="1:5" ht="21" customHeight="1">
      <c r="A983" s="138"/>
      <c r="B983" s="77"/>
      <c r="C983" s="64"/>
      <c r="D983" s="65"/>
      <c r="E983" s="142">
        <f>+C983*A983</f>
        <v>0</v>
      </c>
    </row>
    <row r="984" spans="1:5" ht="21" customHeight="1">
      <c r="A984" s="138"/>
      <c r="B984" s="77"/>
      <c r="C984" s="64"/>
      <c r="D984" s="65"/>
      <c r="E984" s="142">
        <f>+C984*A984</f>
        <v>0</v>
      </c>
    </row>
    <row r="985" spans="1:5" ht="21" customHeight="1">
      <c r="A985" s="138"/>
      <c r="B985" s="77"/>
      <c r="C985" s="64"/>
      <c r="D985" s="65"/>
      <c r="E985" s="142">
        <f>+C985*A985</f>
        <v>0</v>
      </c>
    </row>
    <row r="986" spans="1:5" ht="21" customHeight="1" thickBot="1">
      <c r="A986" s="74"/>
      <c r="B986" s="70"/>
      <c r="C986" s="86"/>
      <c r="D986" s="75"/>
      <c r="E986" s="73"/>
    </row>
    <row r="987" spans="1:5" ht="21" customHeight="1" thickBot="1">
      <c r="A987" s="74" t="str">
        <f>IF(SUM(A989:A1092)=0,"",9999)</f>
        <v/>
      </c>
      <c r="B987" s="57" t="s">
        <v>653</v>
      </c>
      <c r="C987" s="72"/>
      <c r="D987" s="1"/>
      <c r="E987" s="73"/>
    </row>
    <row r="988" spans="1:5" ht="21" customHeight="1">
      <c r="A988" s="52"/>
      <c r="B988" s="71"/>
      <c r="C988" s="72"/>
      <c r="D988" s="1"/>
      <c r="E988" s="73"/>
    </row>
    <row r="989" spans="1:5" ht="21" customHeight="1">
      <c r="A989" s="138"/>
      <c r="B989" s="63" t="s">
        <v>1113</v>
      </c>
      <c r="C989" s="64">
        <v>5700</v>
      </c>
      <c r="D989" s="65" t="s">
        <v>654</v>
      </c>
      <c r="E989" s="142">
        <f>+C989*A989</f>
        <v>0</v>
      </c>
    </row>
    <row r="990" spans="1:5" ht="21" customHeight="1">
      <c r="A990" s="138"/>
      <c r="B990" s="63" t="s">
        <v>1114</v>
      </c>
      <c r="C990" s="64">
        <v>5700</v>
      </c>
      <c r="D990" s="65" t="s">
        <v>654</v>
      </c>
      <c r="E990" s="142">
        <f>+C990*A990</f>
        <v>0</v>
      </c>
    </row>
    <row r="991" spans="1:5" ht="21" customHeight="1">
      <c r="A991" s="138"/>
      <c r="B991" s="63" t="s">
        <v>1115</v>
      </c>
      <c r="C991" s="64">
        <v>6000</v>
      </c>
      <c r="D991" s="65" t="s">
        <v>654</v>
      </c>
      <c r="E991" s="142">
        <f>+C991*A991</f>
        <v>0</v>
      </c>
    </row>
    <row r="992" spans="1:5" ht="21" customHeight="1">
      <c r="A992" s="138"/>
      <c r="B992" s="63" t="s">
        <v>1116</v>
      </c>
      <c r="C992" s="64">
        <v>5700</v>
      </c>
      <c r="D992" s="65" t="s">
        <v>654</v>
      </c>
      <c r="E992" s="142">
        <f>+C992*A992</f>
        <v>0</v>
      </c>
    </row>
    <row r="993" spans="1:5" ht="21" customHeight="1">
      <c r="A993" s="138"/>
      <c r="B993" s="63" t="s">
        <v>1117</v>
      </c>
      <c r="C993" s="64">
        <v>5700</v>
      </c>
      <c r="D993" s="65" t="s">
        <v>654</v>
      </c>
      <c r="E993" s="142">
        <f>+C993*A993</f>
        <v>0</v>
      </c>
    </row>
    <row r="994" spans="1:5" ht="21" customHeight="1">
      <c r="A994" s="138"/>
      <c r="B994" s="63" t="s">
        <v>1118</v>
      </c>
      <c r="C994" s="64">
        <v>5700</v>
      </c>
      <c r="D994" s="65" t="s">
        <v>654</v>
      </c>
      <c r="E994" s="142">
        <f>+C994*A994</f>
        <v>0</v>
      </c>
    </row>
    <row r="995" spans="1:5" ht="21" customHeight="1">
      <c r="A995" s="138"/>
      <c r="B995" s="63" t="s">
        <v>1119</v>
      </c>
      <c r="C995" s="64">
        <v>5700</v>
      </c>
      <c r="D995" s="65" t="s">
        <v>654</v>
      </c>
      <c r="E995" s="142">
        <f>+C995*A995</f>
        <v>0</v>
      </c>
    </row>
    <row r="996" spans="1:5" ht="21" customHeight="1">
      <c r="A996" s="138"/>
      <c r="B996" s="63" t="s">
        <v>1120</v>
      </c>
      <c r="C996" s="64">
        <v>5700</v>
      </c>
      <c r="D996" s="65" t="s">
        <v>654</v>
      </c>
      <c r="E996" s="142">
        <f>+C996*A996</f>
        <v>0</v>
      </c>
    </row>
    <row r="997" spans="1:5" ht="21" customHeight="1">
      <c r="A997" s="138"/>
      <c r="B997" s="63" t="s">
        <v>1121</v>
      </c>
      <c r="C997" s="64">
        <v>5700</v>
      </c>
      <c r="D997" s="65" t="s">
        <v>654</v>
      </c>
      <c r="E997" s="142">
        <f>+C997*A997</f>
        <v>0</v>
      </c>
    </row>
    <row r="998" spans="1:5" ht="21" customHeight="1">
      <c r="A998" s="138"/>
      <c r="B998" s="63" t="s">
        <v>655</v>
      </c>
      <c r="C998" s="64">
        <v>5700</v>
      </c>
      <c r="D998" s="65" t="s">
        <v>654</v>
      </c>
      <c r="E998" s="142">
        <f>+C998*A998</f>
        <v>0</v>
      </c>
    </row>
    <row r="999" spans="1:5" ht="21" customHeight="1">
      <c r="A999" s="138"/>
      <c r="B999" s="63" t="s">
        <v>656</v>
      </c>
      <c r="C999" s="64">
        <v>5700</v>
      </c>
      <c r="D999" s="65" t="s">
        <v>654</v>
      </c>
      <c r="E999" s="142">
        <f>+C999*A999</f>
        <v>0</v>
      </c>
    </row>
    <row r="1000" spans="1:5" ht="21" customHeight="1">
      <c r="A1000" s="138"/>
      <c r="B1000" s="63" t="s">
        <v>657</v>
      </c>
      <c r="C1000" s="64">
        <v>5700</v>
      </c>
      <c r="D1000" s="65" t="s">
        <v>654</v>
      </c>
      <c r="E1000" s="142">
        <f>+C1000*A1000</f>
        <v>0</v>
      </c>
    </row>
    <row r="1001" spans="1:5" ht="21" customHeight="1">
      <c r="A1001" s="138"/>
      <c r="B1001" s="63" t="s">
        <v>658</v>
      </c>
      <c r="C1001" s="64">
        <v>5700</v>
      </c>
      <c r="D1001" s="65" t="s">
        <v>654</v>
      </c>
      <c r="E1001" s="142">
        <f>+C1001*A1001</f>
        <v>0</v>
      </c>
    </row>
    <row r="1002" spans="1:5" ht="21" customHeight="1">
      <c r="A1002" s="138"/>
      <c r="B1002" s="63" t="s">
        <v>659</v>
      </c>
      <c r="C1002" s="64">
        <v>5700</v>
      </c>
      <c r="D1002" s="65" t="s">
        <v>654</v>
      </c>
      <c r="E1002" s="142">
        <f>+C1002*A1002</f>
        <v>0</v>
      </c>
    </row>
    <row r="1003" spans="1:5" ht="21" customHeight="1">
      <c r="A1003" s="138"/>
      <c r="B1003" s="63" t="s">
        <v>660</v>
      </c>
      <c r="C1003" s="64">
        <v>5700</v>
      </c>
      <c r="D1003" s="65" t="s">
        <v>654</v>
      </c>
      <c r="E1003" s="142">
        <f>+C1003*A1003</f>
        <v>0</v>
      </c>
    </row>
    <row r="1004" spans="1:5" ht="21" customHeight="1">
      <c r="A1004" s="138"/>
      <c r="B1004" s="63" t="s">
        <v>661</v>
      </c>
      <c r="C1004" s="64">
        <v>5700</v>
      </c>
      <c r="D1004" s="65" t="s">
        <v>654</v>
      </c>
      <c r="E1004" s="142">
        <f>+C1004*A1004</f>
        <v>0</v>
      </c>
    </row>
    <row r="1005" spans="1:5" ht="21" customHeight="1">
      <c r="A1005" s="138"/>
      <c r="B1005" s="63" t="s">
        <v>662</v>
      </c>
      <c r="C1005" s="64">
        <v>5700</v>
      </c>
      <c r="D1005" s="65" t="s">
        <v>654</v>
      </c>
      <c r="E1005" s="142">
        <f>+C1005*A1005</f>
        <v>0</v>
      </c>
    </row>
    <row r="1006" spans="1:5" ht="21" customHeight="1">
      <c r="A1006" s="138"/>
      <c r="B1006" s="63" t="s">
        <v>663</v>
      </c>
      <c r="C1006" s="64">
        <v>5700</v>
      </c>
      <c r="D1006" s="65" t="s">
        <v>654</v>
      </c>
      <c r="E1006" s="142">
        <f>+C1006*A1006</f>
        <v>0</v>
      </c>
    </row>
    <row r="1007" spans="1:5" ht="21" customHeight="1">
      <c r="A1007" s="138"/>
      <c r="B1007" s="63" t="s">
        <v>664</v>
      </c>
      <c r="C1007" s="64">
        <v>5700</v>
      </c>
      <c r="D1007" s="65" t="s">
        <v>654</v>
      </c>
      <c r="E1007" s="142">
        <f>+C1007*A1007</f>
        <v>0</v>
      </c>
    </row>
    <row r="1008" spans="1:5" ht="21" customHeight="1">
      <c r="A1008" s="138"/>
      <c r="B1008" s="63" t="s">
        <v>665</v>
      </c>
      <c r="C1008" s="64">
        <v>5700</v>
      </c>
      <c r="D1008" s="65" t="s">
        <v>654</v>
      </c>
      <c r="E1008" s="142">
        <f>+C1008*A1008</f>
        <v>0</v>
      </c>
    </row>
    <row r="1009" spans="1:5" ht="21" customHeight="1">
      <c r="A1009" s="138"/>
      <c r="B1009" s="63" t="s">
        <v>666</v>
      </c>
      <c r="C1009" s="64">
        <v>5700</v>
      </c>
      <c r="D1009" s="65" t="s">
        <v>654</v>
      </c>
      <c r="E1009" s="142">
        <f>+C1009*A1009</f>
        <v>0</v>
      </c>
    </row>
    <row r="1010" spans="1:5" ht="21" customHeight="1">
      <c r="A1010" s="138"/>
      <c r="B1010" s="63" t="s">
        <v>667</v>
      </c>
      <c r="C1010" s="64">
        <v>5700</v>
      </c>
      <c r="D1010" s="65" t="s">
        <v>654</v>
      </c>
      <c r="E1010" s="142">
        <f>+C1010*A1010</f>
        <v>0</v>
      </c>
    </row>
    <row r="1011" spans="1:5" ht="21" customHeight="1">
      <c r="A1011" s="138"/>
      <c r="B1011" s="63" t="s">
        <v>668</v>
      </c>
      <c r="C1011" s="64">
        <v>5700</v>
      </c>
      <c r="D1011" s="65" t="s">
        <v>654</v>
      </c>
      <c r="E1011" s="142">
        <f>+C1011*A1011</f>
        <v>0</v>
      </c>
    </row>
    <row r="1012" spans="1:5" ht="21" customHeight="1">
      <c r="A1012" s="138"/>
      <c r="B1012" s="63" t="s">
        <v>669</v>
      </c>
      <c r="C1012" s="64">
        <v>5700</v>
      </c>
      <c r="D1012" s="65" t="s">
        <v>654</v>
      </c>
      <c r="E1012" s="142">
        <f>+C1012*A1012</f>
        <v>0</v>
      </c>
    </row>
    <row r="1013" spans="1:5" ht="21" customHeight="1">
      <c r="A1013" s="138"/>
      <c r="B1013" s="63" t="s">
        <v>670</v>
      </c>
      <c r="C1013" s="64">
        <v>5700</v>
      </c>
      <c r="D1013" s="65" t="s">
        <v>654</v>
      </c>
      <c r="E1013" s="142">
        <f>+C1013*A1013</f>
        <v>0</v>
      </c>
    </row>
    <row r="1014" spans="1:5" ht="21" customHeight="1">
      <c r="A1014" s="138"/>
      <c r="B1014" s="63" t="s">
        <v>671</v>
      </c>
      <c r="C1014" s="64">
        <v>5700</v>
      </c>
      <c r="D1014" s="65" t="s">
        <v>654</v>
      </c>
      <c r="E1014" s="142">
        <f>+C1014*A1014</f>
        <v>0</v>
      </c>
    </row>
    <row r="1015" spans="1:5" ht="21" customHeight="1">
      <c r="A1015" s="138"/>
      <c r="B1015" s="63" t="s">
        <v>672</v>
      </c>
      <c r="C1015" s="64">
        <v>6000</v>
      </c>
      <c r="D1015" s="65" t="s">
        <v>654</v>
      </c>
      <c r="E1015" s="142">
        <f>+C1015*A1015</f>
        <v>0</v>
      </c>
    </row>
    <row r="1016" spans="1:5" ht="21" customHeight="1">
      <c r="A1016" s="138"/>
      <c r="B1016" s="63" t="s">
        <v>673</v>
      </c>
      <c r="C1016" s="64">
        <v>6000</v>
      </c>
      <c r="D1016" s="65" t="s">
        <v>654</v>
      </c>
      <c r="E1016" s="142">
        <f>+C1016*A1016</f>
        <v>0</v>
      </c>
    </row>
    <row r="1017" spans="1:5" ht="21" customHeight="1">
      <c r="A1017" s="138"/>
      <c r="B1017" s="63" t="s">
        <v>674</v>
      </c>
      <c r="C1017" s="64">
        <v>6000</v>
      </c>
      <c r="D1017" s="65" t="s">
        <v>654</v>
      </c>
      <c r="E1017" s="142">
        <f>+C1017*A1017</f>
        <v>0</v>
      </c>
    </row>
    <row r="1018" spans="1:5" ht="21" customHeight="1">
      <c r="A1018" s="138"/>
      <c r="B1018" s="63" t="s">
        <v>675</v>
      </c>
      <c r="C1018" s="64">
        <v>6000</v>
      </c>
      <c r="D1018" s="65" t="s">
        <v>654</v>
      </c>
      <c r="E1018" s="142">
        <f>+C1018*A1018</f>
        <v>0</v>
      </c>
    </row>
    <row r="1019" spans="1:5" ht="21" customHeight="1">
      <c r="A1019" s="138"/>
      <c r="B1019" s="63" t="s">
        <v>676</v>
      </c>
      <c r="C1019" s="64">
        <v>4000</v>
      </c>
      <c r="D1019" s="65" t="s">
        <v>677</v>
      </c>
      <c r="E1019" s="142">
        <f>+C1019*A1019</f>
        <v>0</v>
      </c>
    </row>
    <row r="1020" spans="1:5" ht="21" customHeight="1">
      <c r="A1020" s="138"/>
      <c r="B1020" s="63" t="s">
        <v>678</v>
      </c>
      <c r="C1020" s="64">
        <v>4000</v>
      </c>
      <c r="D1020" s="65" t="s">
        <v>677</v>
      </c>
      <c r="E1020" s="142">
        <f>+C1020*A1020</f>
        <v>0</v>
      </c>
    </row>
    <row r="1021" spans="1:5" ht="21" customHeight="1">
      <c r="A1021" s="138"/>
      <c r="B1021" s="63" t="s">
        <v>679</v>
      </c>
      <c r="C1021" s="64">
        <v>4000</v>
      </c>
      <c r="D1021" s="65" t="s">
        <v>677</v>
      </c>
      <c r="E1021" s="142">
        <f>+C1021*A1021</f>
        <v>0</v>
      </c>
    </row>
    <row r="1022" spans="1:5" ht="21" customHeight="1">
      <c r="A1022" s="138"/>
      <c r="B1022" s="63" t="s">
        <v>680</v>
      </c>
      <c r="C1022" s="64">
        <v>4000</v>
      </c>
      <c r="D1022" s="65" t="s">
        <v>677</v>
      </c>
      <c r="E1022" s="142">
        <f>+C1022*A1022</f>
        <v>0</v>
      </c>
    </row>
    <row r="1023" spans="1:5" ht="21" customHeight="1">
      <c r="A1023" s="138"/>
      <c r="B1023" s="63" t="s">
        <v>681</v>
      </c>
      <c r="C1023" s="64">
        <v>4000</v>
      </c>
      <c r="D1023" s="65" t="s">
        <v>677</v>
      </c>
      <c r="E1023" s="142">
        <f>+C1023*A1023</f>
        <v>0</v>
      </c>
    </row>
    <row r="1024" spans="1:5" ht="21" customHeight="1">
      <c r="A1024" s="138"/>
      <c r="B1024" s="63" t="s">
        <v>682</v>
      </c>
      <c r="C1024" s="64">
        <v>4000</v>
      </c>
      <c r="D1024" s="65" t="s">
        <v>677</v>
      </c>
      <c r="E1024" s="142">
        <f>+C1024*A1024</f>
        <v>0</v>
      </c>
    </row>
    <row r="1025" spans="1:5" ht="21" customHeight="1">
      <c r="A1025" s="138"/>
      <c r="B1025" s="63" t="s">
        <v>683</v>
      </c>
      <c r="C1025" s="64">
        <v>4000</v>
      </c>
      <c r="D1025" s="65" t="s">
        <v>677</v>
      </c>
      <c r="E1025" s="142">
        <f>+C1025*A1025</f>
        <v>0</v>
      </c>
    </row>
    <row r="1026" spans="1:5" ht="21" customHeight="1">
      <c r="A1026" s="138"/>
      <c r="B1026" s="63" t="s">
        <v>684</v>
      </c>
      <c r="C1026" s="64">
        <v>4000</v>
      </c>
      <c r="D1026" s="65" t="s">
        <v>677</v>
      </c>
      <c r="E1026" s="142">
        <f>+C1026*A1026</f>
        <v>0</v>
      </c>
    </row>
    <row r="1027" spans="1:5" ht="21" customHeight="1">
      <c r="A1027" s="138"/>
      <c r="B1027" s="63" t="s">
        <v>685</v>
      </c>
      <c r="C1027" s="64">
        <v>4000</v>
      </c>
      <c r="D1027" s="65" t="s">
        <v>677</v>
      </c>
      <c r="E1027" s="142">
        <f>+C1027*A1027</f>
        <v>0</v>
      </c>
    </row>
    <row r="1028" spans="1:5" ht="21" customHeight="1">
      <c r="A1028" s="138"/>
      <c r="B1028" s="63" t="s">
        <v>686</v>
      </c>
      <c r="C1028" s="64">
        <v>4000</v>
      </c>
      <c r="D1028" s="65" t="s">
        <v>677</v>
      </c>
      <c r="E1028" s="142">
        <f>+C1028*A1028</f>
        <v>0</v>
      </c>
    </row>
    <row r="1029" spans="1:5" ht="21" customHeight="1">
      <c r="A1029" s="138"/>
      <c r="B1029" s="63" t="s">
        <v>687</v>
      </c>
      <c r="C1029" s="64">
        <v>6500</v>
      </c>
      <c r="D1029" s="65" t="s">
        <v>688</v>
      </c>
      <c r="E1029" s="142">
        <f>+C1029*A1029</f>
        <v>0</v>
      </c>
    </row>
    <row r="1030" spans="1:5" ht="21" customHeight="1">
      <c r="A1030" s="138"/>
      <c r="B1030" s="63" t="s">
        <v>689</v>
      </c>
      <c r="C1030" s="64">
        <v>6500</v>
      </c>
      <c r="D1030" s="65" t="s">
        <v>688</v>
      </c>
      <c r="E1030" s="142">
        <f>+C1030*A1030</f>
        <v>0</v>
      </c>
    </row>
    <row r="1031" spans="1:5" ht="21" customHeight="1">
      <c r="A1031" s="138"/>
      <c r="B1031" s="63" t="s">
        <v>690</v>
      </c>
      <c r="C1031" s="64">
        <v>9500</v>
      </c>
      <c r="D1031" s="65" t="s">
        <v>691</v>
      </c>
      <c r="E1031" s="142">
        <f>+C1031*A1031</f>
        <v>0</v>
      </c>
    </row>
    <row r="1032" spans="1:5" ht="21" customHeight="1">
      <c r="A1032" s="138"/>
      <c r="B1032" s="63" t="s">
        <v>692</v>
      </c>
      <c r="C1032" s="64">
        <v>9500</v>
      </c>
      <c r="D1032" s="65" t="s">
        <v>691</v>
      </c>
      <c r="E1032" s="142">
        <f>+C1032*A1032</f>
        <v>0</v>
      </c>
    </row>
    <row r="1033" spans="1:5" ht="21" customHeight="1">
      <c r="A1033" s="138"/>
      <c r="B1033" s="63" t="s">
        <v>693</v>
      </c>
      <c r="C1033" s="64">
        <v>9500</v>
      </c>
      <c r="D1033" s="65" t="s">
        <v>691</v>
      </c>
      <c r="E1033" s="142">
        <f>+C1033*A1033</f>
        <v>0</v>
      </c>
    </row>
    <row r="1034" spans="1:5" ht="21" customHeight="1">
      <c r="A1034" s="138"/>
      <c r="B1034" s="63" t="s">
        <v>694</v>
      </c>
      <c r="C1034" s="64">
        <v>9500</v>
      </c>
      <c r="D1034" s="65" t="s">
        <v>691</v>
      </c>
      <c r="E1034" s="142">
        <f>+C1034*A1034</f>
        <v>0</v>
      </c>
    </row>
    <row r="1035" spans="1:5" ht="21" customHeight="1">
      <c r="A1035" s="138"/>
      <c r="B1035" s="63" t="s">
        <v>695</v>
      </c>
      <c r="C1035" s="64">
        <v>9500</v>
      </c>
      <c r="D1035" s="65" t="s">
        <v>691</v>
      </c>
      <c r="E1035" s="142">
        <f>+C1035*A1035</f>
        <v>0</v>
      </c>
    </row>
    <row r="1036" spans="1:5" ht="21" customHeight="1">
      <c r="A1036" s="138"/>
      <c r="B1036" s="63" t="s">
        <v>696</v>
      </c>
      <c r="C1036" s="64">
        <v>9500</v>
      </c>
      <c r="D1036" s="65" t="s">
        <v>691</v>
      </c>
      <c r="E1036" s="142">
        <f>+C1036*A1036</f>
        <v>0</v>
      </c>
    </row>
    <row r="1037" spans="1:5" ht="21" customHeight="1">
      <c r="A1037" s="138"/>
      <c r="B1037" s="63" t="s">
        <v>697</v>
      </c>
      <c r="C1037" s="64">
        <v>9500</v>
      </c>
      <c r="D1037" s="65" t="s">
        <v>691</v>
      </c>
      <c r="E1037" s="142">
        <f>+C1037*A1037</f>
        <v>0</v>
      </c>
    </row>
    <row r="1038" spans="1:5" ht="21" customHeight="1">
      <c r="A1038" s="138"/>
      <c r="B1038" s="63" t="s">
        <v>698</v>
      </c>
      <c r="C1038" s="64">
        <v>9500</v>
      </c>
      <c r="D1038" s="65" t="s">
        <v>699</v>
      </c>
      <c r="E1038" s="142">
        <f>+C1038*A1038</f>
        <v>0</v>
      </c>
    </row>
    <row r="1039" spans="1:5" ht="21" customHeight="1">
      <c r="A1039" s="138"/>
      <c r="B1039" s="63" t="s">
        <v>700</v>
      </c>
      <c r="C1039" s="64">
        <v>9500</v>
      </c>
      <c r="D1039" s="65" t="s">
        <v>699</v>
      </c>
      <c r="E1039" s="142">
        <f>+C1039*A1039</f>
        <v>0</v>
      </c>
    </row>
    <row r="1040" spans="1:5" ht="21" customHeight="1">
      <c r="A1040" s="138"/>
      <c r="B1040" s="63" t="s">
        <v>701</v>
      </c>
      <c r="C1040" s="64">
        <v>9500</v>
      </c>
      <c r="D1040" s="65" t="s">
        <v>699</v>
      </c>
      <c r="E1040" s="142">
        <f>+C1040*A1040</f>
        <v>0</v>
      </c>
    </row>
    <row r="1041" spans="1:5" ht="21" customHeight="1">
      <c r="A1041" s="138"/>
      <c r="B1041" s="63" t="s">
        <v>702</v>
      </c>
      <c r="C1041" s="64">
        <v>9500</v>
      </c>
      <c r="D1041" s="65" t="s">
        <v>699</v>
      </c>
      <c r="E1041" s="142">
        <f>+C1041*A1041</f>
        <v>0</v>
      </c>
    </row>
    <row r="1042" spans="1:5" ht="21" customHeight="1">
      <c r="A1042" s="138"/>
      <c r="B1042" s="63" t="s">
        <v>703</v>
      </c>
      <c r="C1042" s="64">
        <v>9500</v>
      </c>
      <c r="D1042" s="65" t="s">
        <v>699</v>
      </c>
      <c r="E1042" s="142">
        <f>+C1042*A1042</f>
        <v>0</v>
      </c>
    </row>
    <row r="1043" spans="1:5" ht="21" customHeight="1">
      <c r="A1043" s="138"/>
      <c r="B1043" s="63" t="s">
        <v>704</v>
      </c>
      <c r="C1043" s="64">
        <v>9500</v>
      </c>
      <c r="D1043" s="65" t="s">
        <v>699</v>
      </c>
      <c r="E1043" s="142">
        <f>+C1043*A1043</f>
        <v>0</v>
      </c>
    </row>
    <row r="1044" spans="1:5" ht="21" customHeight="1">
      <c r="A1044" s="138"/>
      <c r="B1044" s="63" t="s">
        <v>705</v>
      </c>
      <c r="C1044" s="64">
        <v>9500</v>
      </c>
      <c r="D1044" s="65" t="s">
        <v>699</v>
      </c>
      <c r="E1044" s="142">
        <f>+C1044*A1044</f>
        <v>0</v>
      </c>
    </row>
    <row r="1045" spans="1:5" ht="21" customHeight="1">
      <c r="A1045" s="138"/>
      <c r="B1045" s="63" t="s">
        <v>706</v>
      </c>
      <c r="C1045" s="64">
        <v>9500</v>
      </c>
      <c r="D1045" s="65" t="s">
        <v>699</v>
      </c>
      <c r="E1045" s="142">
        <f>+C1045*A1045</f>
        <v>0</v>
      </c>
    </row>
    <row r="1046" spans="1:5" ht="21" customHeight="1">
      <c r="A1046" s="138"/>
      <c r="B1046" s="63" t="s">
        <v>707</v>
      </c>
      <c r="C1046" s="64">
        <v>6000</v>
      </c>
      <c r="D1046" s="65" t="s">
        <v>654</v>
      </c>
      <c r="E1046" s="142">
        <f>+C1046*A1046</f>
        <v>0</v>
      </c>
    </row>
    <row r="1047" spans="1:5" ht="21" customHeight="1">
      <c r="A1047" s="138"/>
      <c r="B1047" s="63" t="s">
        <v>708</v>
      </c>
      <c r="C1047" s="64">
        <v>4000</v>
      </c>
      <c r="D1047" s="65" t="s">
        <v>677</v>
      </c>
      <c r="E1047" s="142">
        <f>+C1047*A1047</f>
        <v>0</v>
      </c>
    </row>
    <row r="1048" spans="1:5" ht="21" customHeight="1">
      <c r="A1048" s="138"/>
      <c r="B1048" s="63" t="s">
        <v>709</v>
      </c>
      <c r="C1048" s="64">
        <v>4000</v>
      </c>
      <c r="D1048" s="65" t="s">
        <v>677</v>
      </c>
      <c r="E1048" s="142">
        <f>+C1048*A1048</f>
        <v>0</v>
      </c>
    </row>
    <row r="1049" spans="1:5" ht="21" customHeight="1">
      <c r="A1049" s="138"/>
      <c r="B1049" s="63" t="s">
        <v>710</v>
      </c>
      <c r="C1049" s="64">
        <v>6200</v>
      </c>
      <c r="D1049" s="65" t="s">
        <v>711</v>
      </c>
      <c r="E1049" s="142">
        <f>+C1049*A1049</f>
        <v>0</v>
      </c>
    </row>
    <row r="1050" spans="1:5" ht="21" customHeight="1">
      <c r="A1050" s="138"/>
      <c r="B1050" s="63" t="s">
        <v>712</v>
      </c>
      <c r="C1050" s="64">
        <v>12400</v>
      </c>
      <c r="D1050" s="65" t="s">
        <v>691</v>
      </c>
      <c r="E1050" s="142">
        <f>+C1050*A1050</f>
        <v>0</v>
      </c>
    </row>
    <row r="1051" spans="1:5" ht="21" customHeight="1">
      <c r="A1051" s="138"/>
      <c r="B1051" s="63" t="s">
        <v>713</v>
      </c>
      <c r="C1051" s="64">
        <v>15800</v>
      </c>
      <c r="D1051" s="65" t="s">
        <v>714</v>
      </c>
      <c r="E1051" s="142">
        <f>+C1051*A1051</f>
        <v>0</v>
      </c>
    </row>
    <row r="1052" spans="1:5" ht="21" customHeight="1">
      <c r="A1052" s="138"/>
      <c r="B1052" s="63" t="s">
        <v>715</v>
      </c>
      <c r="C1052" s="64">
        <v>9500</v>
      </c>
      <c r="D1052" s="65" t="s">
        <v>716</v>
      </c>
      <c r="E1052" s="142">
        <f>+C1052*A1052</f>
        <v>0</v>
      </c>
    </row>
    <row r="1053" spans="1:5" ht="21" customHeight="1">
      <c r="A1053" s="138"/>
      <c r="B1053" s="63" t="s">
        <v>717</v>
      </c>
      <c r="C1053" s="64">
        <v>9500</v>
      </c>
      <c r="D1053" s="65" t="s">
        <v>711</v>
      </c>
      <c r="E1053" s="142">
        <f>+C1053*A1053</f>
        <v>0</v>
      </c>
    </row>
    <row r="1054" spans="1:5" ht="21" customHeight="1">
      <c r="A1054" s="138"/>
      <c r="B1054" s="63" t="s">
        <v>718</v>
      </c>
      <c r="C1054" s="64">
        <v>9500</v>
      </c>
      <c r="D1054" s="65"/>
      <c r="E1054" s="142">
        <f>+C1054*A1054</f>
        <v>0</v>
      </c>
    </row>
    <row r="1055" spans="1:5" ht="21" customHeight="1">
      <c r="A1055" s="138"/>
      <c r="B1055" s="63" t="s">
        <v>719</v>
      </c>
      <c r="C1055" s="64">
        <v>9500</v>
      </c>
      <c r="D1055" s="65"/>
      <c r="E1055" s="142">
        <f>+C1055*A1055</f>
        <v>0</v>
      </c>
    </row>
    <row r="1056" spans="1:5" ht="21" customHeight="1">
      <c r="A1056" s="138"/>
      <c r="B1056" s="63" t="s">
        <v>720</v>
      </c>
      <c r="C1056" s="64">
        <v>5700</v>
      </c>
      <c r="D1056" s="65"/>
      <c r="E1056" s="142">
        <f>+C1056*A1056</f>
        <v>0</v>
      </c>
    </row>
    <row r="1057" spans="1:5" ht="21" customHeight="1">
      <c r="A1057" s="138"/>
      <c r="B1057" s="63" t="s">
        <v>721</v>
      </c>
      <c r="C1057" s="64">
        <v>4000</v>
      </c>
      <c r="D1057" s="65"/>
      <c r="E1057" s="142">
        <f>+C1057*A1057</f>
        <v>0</v>
      </c>
    </row>
    <row r="1058" spans="1:5" ht="21" customHeight="1">
      <c r="A1058" s="138"/>
      <c r="B1058" s="63" t="s">
        <v>722</v>
      </c>
      <c r="C1058" s="64">
        <v>4000</v>
      </c>
      <c r="D1058" s="65"/>
      <c r="E1058" s="142">
        <f>+C1058*A1058</f>
        <v>0</v>
      </c>
    </row>
    <row r="1059" spans="1:5" ht="21" customHeight="1">
      <c r="A1059" s="138"/>
      <c r="B1059" s="63" t="s">
        <v>723</v>
      </c>
      <c r="C1059" s="64">
        <v>4000</v>
      </c>
      <c r="D1059" s="65"/>
      <c r="E1059" s="142">
        <f>+C1059*A1059</f>
        <v>0</v>
      </c>
    </row>
    <row r="1060" spans="1:5" ht="21" customHeight="1">
      <c r="A1060" s="138"/>
      <c r="B1060" s="63" t="s">
        <v>724</v>
      </c>
      <c r="C1060" s="64">
        <v>15500</v>
      </c>
      <c r="D1060" s="65" t="s">
        <v>691</v>
      </c>
      <c r="E1060" s="142">
        <f>+C1060*A1060</f>
        <v>0</v>
      </c>
    </row>
    <row r="1061" spans="1:5" ht="21" customHeight="1">
      <c r="A1061" s="138"/>
      <c r="B1061" s="63" t="s">
        <v>725</v>
      </c>
      <c r="C1061" s="64">
        <v>4000</v>
      </c>
      <c r="D1061" s="65"/>
      <c r="E1061" s="142">
        <f>+C1061*A1061</f>
        <v>0</v>
      </c>
    </row>
    <row r="1062" spans="1:5" ht="21" customHeight="1">
      <c r="A1062" s="138"/>
      <c r="B1062" s="63" t="s">
        <v>726</v>
      </c>
      <c r="C1062" s="64">
        <v>5700</v>
      </c>
      <c r="D1062" s="65"/>
      <c r="E1062" s="142">
        <f>+C1062*A1062</f>
        <v>0</v>
      </c>
    </row>
    <row r="1063" spans="1:5" ht="21" customHeight="1">
      <c r="A1063" s="138"/>
      <c r="B1063" s="63" t="s">
        <v>727</v>
      </c>
      <c r="C1063" s="64">
        <v>5700</v>
      </c>
      <c r="D1063" s="65"/>
      <c r="E1063" s="142">
        <f>+C1063*A1063</f>
        <v>0</v>
      </c>
    </row>
    <row r="1064" spans="1:5" ht="21" customHeight="1">
      <c r="A1064" s="138"/>
      <c r="B1064" s="63" t="s">
        <v>728</v>
      </c>
      <c r="C1064" s="64">
        <v>5700</v>
      </c>
      <c r="D1064" s="65" t="s">
        <v>654</v>
      </c>
      <c r="E1064" s="142">
        <f>+C1064*A1064</f>
        <v>0</v>
      </c>
    </row>
    <row r="1065" spans="1:5" ht="21" customHeight="1">
      <c r="A1065" s="138"/>
      <c r="B1065" s="63" t="s">
        <v>729</v>
      </c>
      <c r="C1065" s="64">
        <v>9500</v>
      </c>
      <c r="D1065" s="65"/>
      <c r="E1065" s="142">
        <f>+C1065*A1065</f>
        <v>0</v>
      </c>
    </row>
    <row r="1066" spans="1:5" ht="21" customHeight="1">
      <c r="A1066" s="138"/>
      <c r="B1066" s="63" t="s">
        <v>730</v>
      </c>
      <c r="C1066" s="64">
        <v>4000</v>
      </c>
      <c r="D1066" s="65"/>
      <c r="E1066" s="142">
        <f>+C1066*A1066</f>
        <v>0</v>
      </c>
    </row>
    <row r="1067" spans="1:5" ht="21" customHeight="1">
      <c r="A1067" s="138"/>
      <c r="B1067" s="63" t="s">
        <v>731</v>
      </c>
      <c r="C1067" s="64">
        <v>5700</v>
      </c>
      <c r="D1067" s="65"/>
      <c r="E1067" s="142">
        <f>+C1067*A1067</f>
        <v>0</v>
      </c>
    </row>
    <row r="1068" spans="1:5" ht="21" customHeight="1">
      <c r="A1068" s="138"/>
      <c r="B1068" s="63" t="s">
        <v>732</v>
      </c>
      <c r="C1068" s="64">
        <v>5700</v>
      </c>
      <c r="D1068" s="65"/>
      <c r="E1068" s="142">
        <f>+C1068*A1068</f>
        <v>0</v>
      </c>
    </row>
    <row r="1069" spans="1:5" ht="21" customHeight="1">
      <c r="A1069" s="138"/>
      <c r="B1069" s="63" t="s">
        <v>733</v>
      </c>
      <c r="C1069" s="64">
        <v>9500</v>
      </c>
      <c r="D1069" s="65"/>
      <c r="E1069" s="142">
        <f>+C1069*A1069</f>
        <v>0</v>
      </c>
    </row>
    <row r="1070" spans="1:5" ht="21" customHeight="1">
      <c r="A1070" s="138"/>
      <c r="B1070" s="63" t="s">
        <v>734</v>
      </c>
      <c r="C1070" s="64">
        <v>4000</v>
      </c>
      <c r="D1070" s="65"/>
      <c r="E1070" s="142">
        <f>+C1070*A1070</f>
        <v>0</v>
      </c>
    </row>
    <row r="1071" spans="1:5" ht="21" customHeight="1">
      <c r="A1071" s="138"/>
      <c r="B1071" s="63" t="s">
        <v>735</v>
      </c>
      <c r="C1071" s="64">
        <v>9500</v>
      </c>
      <c r="D1071" s="65"/>
      <c r="E1071" s="142">
        <f>+C1071*A1071</f>
        <v>0</v>
      </c>
    </row>
    <row r="1072" spans="1:5" ht="21" customHeight="1">
      <c r="A1072" s="138"/>
      <c r="B1072" s="63" t="s">
        <v>736</v>
      </c>
      <c r="C1072" s="64">
        <v>5700</v>
      </c>
      <c r="D1072" s="65"/>
      <c r="E1072" s="142">
        <f>+C1072*A1072</f>
        <v>0</v>
      </c>
    </row>
    <row r="1073" spans="1:5" ht="21" customHeight="1">
      <c r="A1073" s="138"/>
      <c r="B1073" s="63" t="s">
        <v>737</v>
      </c>
      <c r="C1073" s="64">
        <v>5700</v>
      </c>
      <c r="D1073" s="65"/>
      <c r="E1073" s="142">
        <f>+C1073*A1073</f>
        <v>0</v>
      </c>
    </row>
    <row r="1074" spans="1:5" ht="21" customHeight="1">
      <c r="A1074" s="138"/>
      <c r="B1074" s="63" t="s">
        <v>738</v>
      </c>
      <c r="C1074" s="64">
        <v>4000</v>
      </c>
      <c r="D1074" s="65"/>
      <c r="E1074" s="142">
        <f>+C1074*A1074</f>
        <v>0</v>
      </c>
    </row>
    <row r="1075" spans="1:5" ht="21" customHeight="1">
      <c r="A1075" s="138"/>
      <c r="B1075" s="63" t="s">
        <v>739</v>
      </c>
      <c r="C1075" s="64">
        <v>4000</v>
      </c>
      <c r="D1075" s="65"/>
      <c r="E1075" s="142">
        <f>+C1075*A1075</f>
        <v>0</v>
      </c>
    </row>
    <row r="1076" spans="1:5" ht="21" customHeight="1">
      <c r="A1076" s="138"/>
      <c r="B1076" s="63" t="s">
        <v>740</v>
      </c>
      <c r="C1076" s="64">
        <v>9500</v>
      </c>
      <c r="D1076" s="65"/>
      <c r="E1076" s="142">
        <f>+C1076*A1076</f>
        <v>0</v>
      </c>
    </row>
    <row r="1077" spans="1:5" ht="21" customHeight="1">
      <c r="A1077" s="138"/>
      <c r="B1077" s="63" t="s">
        <v>741</v>
      </c>
      <c r="C1077" s="64">
        <v>5700</v>
      </c>
      <c r="D1077" s="65"/>
      <c r="E1077" s="142">
        <f>+C1077*A1077</f>
        <v>0</v>
      </c>
    </row>
    <row r="1078" spans="1:5" ht="21" customHeight="1">
      <c r="A1078" s="138"/>
      <c r="B1078" s="63" t="s">
        <v>742</v>
      </c>
      <c r="C1078" s="64">
        <v>5700</v>
      </c>
      <c r="D1078" s="65"/>
      <c r="E1078" s="142">
        <f>+C1078*A1078</f>
        <v>0</v>
      </c>
    </row>
    <row r="1079" spans="1:5" ht="21" customHeight="1">
      <c r="A1079" s="138"/>
      <c r="B1079" s="63" t="s">
        <v>743</v>
      </c>
      <c r="C1079" s="64">
        <v>5700</v>
      </c>
      <c r="D1079" s="65"/>
      <c r="E1079" s="142">
        <f>+C1079*A1079</f>
        <v>0</v>
      </c>
    </row>
    <row r="1080" spans="1:5" ht="21" customHeight="1">
      <c r="A1080" s="138"/>
      <c r="B1080" s="63" t="s">
        <v>744</v>
      </c>
      <c r="C1080" s="64">
        <v>13200</v>
      </c>
      <c r="D1080" s="65"/>
      <c r="E1080" s="142">
        <f>+C1080*A1080</f>
        <v>0</v>
      </c>
    </row>
    <row r="1081" spans="1:5" ht="21" customHeight="1">
      <c r="A1081" s="138"/>
      <c r="B1081" s="63" t="s">
        <v>745</v>
      </c>
      <c r="C1081" s="64">
        <v>13200</v>
      </c>
      <c r="D1081" s="65"/>
      <c r="E1081" s="142">
        <f>+C1081*A1081</f>
        <v>0</v>
      </c>
    </row>
    <row r="1082" spans="1:5" ht="21" customHeight="1">
      <c r="A1082" s="138"/>
      <c r="B1082" s="63" t="s">
        <v>746</v>
      </c>
      <c r="C1082" s="64">
        <v>6000</v>
      </c>
      <c r="D1082" s="65"/>
      <c r="E1082" s="142">
        <f>+C1082*A1082</f>
        <v>0</v>
      </c>
    </row>
    <row r="1083" spans="1:5" ht="21" customHeight="1">
      <c r="A1083" s="138"/>
      <c r="B1083" s="63" t="s">
        <v>747</v>
      </c>
      <c r="C1083" s="64">
        <v>6000</v>
      </c>
      <c r="D1083" s="65"/>
      <c r="E1083" s="142">
        <f>+C1083*A1083</f>
        <v>0</v>
      </c>
    </row>
    <row r="1084" spans="1:5" ht="21" customHeight="1">
      <c r="A1084" s="138"/>
      <c r="B1084" s="77"/>
      <c r="C1084" s="64"/>
      <c r="D1084" s="65"/>
      <c r="E1084" s="142">
        <f>+C1084*A1084</f>
        <v>0</v>
      </c>
    </row>
    <row r="1085" spans="1:5" ht="21" customHeight="1">
      <c r="A1085" s="138"/>
      <c r="B1085" s="77"/>
      <c r="C1085" s="64"/>
      <c r="D1085" s="65"/>
      <c r="E1085" s="142">
        <f>+C1085*A1085</f>
        <v>0</v>
      </c>
    </row>
    <row r="1086" spans="1:5" ht="21" customHeight="1">
      <c r="A1086" s="138"/>
      <c r="B1086" s="77"/>
      <c r="C1086" s="64"/>
      <c r="D1086" s="65"/>
      <c r="E1086" s="142">
        <f>+C1086*A1086</f>
        <v>0</v>
      </c>
    </row>
    <row r="1087" spans="1:5" ht="21" customHeight="1">
      <c r="A1087" s="138"/>
      <c r="B1087" s="77"/>
      <c r="C1087" s="64"/>
      <c r="D1087" s="65"/>
      <c r="E1087" s="142">
        <f>+C1087*A1087</f>
        <v>0</v>
      </c>
    </row>
    <row r="1088" spans="1:5" ht="21" customHeight="1">
      <c r="A1088" s="138"/>
      <c r="B1088" s="77"/>
      <c r="C1088" s="64"/>
      <c r="D1088" s="65"/>
      <c r="E1088" s="142">
        <f>+C1088*A1088</f>
        <v>0</v>
      </c>
    </row>
    <row r="1089" spans="1:5" ht="21" customHeight="1">
      <c r="A1089" s="138"/>
      <c r="B1089" s="77"/>
      <c r="C1089" s="64"/>
      <c r="D1089" s="65"/>
      <c r="E1089" s="142">
        <f>+C1089*A1089</f>
        <v>0</v>
      </c>
    </row>
    <row r="1090" spans="1:5" ht="21" customHeight="1">
      <c r="A1090" s="138"/>
      <c r="B1090" s="77"/>
      <c r="C1090" s="64"/>
      <c r="D1090" s="65"/>
      <c r="E1090" s="142">
        <f>+C1090*A1090</f>
        <v>0</v>
      </c>
    </row>
    <row r="1091" spans="1:5" ht="21" customHeight="1">
      <c r="A1091" s="138"/>
      <c r="B1091" s="77"/>
      <c r="C1091" s="64"/>
      <c r="D1091" s="65"/>
      <c r="E1091" s="142">
        <f>+C1091*A1091</f>
        <v>0</v>
      </c>
    </row>
    <row r="1092" spans="1:5" ht="21" customHeight="1">
      <c r="A1092" s="138"/>
      <c r="B1092" s="77"/>
      <c r="C1092" s="64"/>
      <c r="D1092" s="65"/>
      <c r="E1092" s="142">
        <f>+C1092*A1092</f>
        <v>0</v>
      </c>
    </row>
    <row r="1093" spans="1:5" ht="21" customHeight="1" thickBot="1">
      <c r="A1093" s="74"/>
      <c r="B1093" s="70"/>
      <c r="C1093" s="84"/>
      <c r="D1093" s="75"/>
      <c r="E1093" s="73"/>
    </row>
    <row r="1094" spans="1:5" ht="21" customHeight="1" thickBot="1">
      <c r="A1094" s="74" t="str">
        <f>IF(SUM(A1096:A1122)=0,"",9999)</f>
        <v/>
      </c>
      <c r="B1094" s="57" t="s">
        <v>748</v>
      </c>
      <c r="C1094" s="72"/>
      <c r="D1094" s="1"/>
      <c r="E1094" s="73"/>
    </row>
    <row r="1095" spans="1:5" ht="21" customHeight="1">
      <c r="A1095" s="52"/>
      <c r="B1095" s="71"/>
      <c r="C1095" s="72"/>
      <c r="D1095" s="1"/>
      <c r="E1095" s="73"/>
    </row>
    <row r="1096" spans="1:5" ht="21" customHeight="1">
      <c r="A1096" s="138"/>
      <c r="B1096" s="145" t="s">
        <v>1122</v>
      </c>
      <c r="C1096" s="146">
        <v>15300</v>
      </c>
      <c r="D1096" s="147" t="s">
        <v>186</v>
      </c>
      <c r="E1096" s="142">
        <f>+C1096*A1096</f>
        <v>0</v>
      </c>
    </row>
    <row r="1097" spans="1:5" ht="21" customHeight="1">
      <c r="A1097" s="138"/>
      <c r="B1097" s="145" t="s">
        <v>1123</v>
      </c>
      <c r="C1097" s="146">
        <v>15300</v>
      </c>
      <c r="D1097" s="147" t="s">
        <v>186</v>
      </c>
      <c r="E1097" s="142">
        <f>+C1097*A1097</f>
        <v>0</v>
      </c>
    </row>
    <row r="1098" spans="1:5" ht="21" customHeight="1">
      <c r="A1098" s="138"/>
      <c r="B1098" s="145" t="s">
        <v>1124</v>
      </c>
      <c r="C1098" s="146">
        <v>18000</v>
      </c>
      <c r="D1098" s="147" t="s">
        <v>187</v>
      </c>
      <c r="E1098" s="142">
        <f>+C1098*A1098</f>
        <v>0</v>
      </c>
    </row>
    <row r="1099" spans="1:5" ht="21" customHeight="1">
      <c r="A1099" s="138"/>
      <c r="B1099" s="145" t="s">
        <v>1125</v>
      </c>
      <c r="C1099" s="146">
        <v>18000</v>
      </c>
      <c r="D1099" s="147" t="s">
        <v>187</v>
      </c>
      <c r="E1099" s="142">
        <f>+C1099*A1099</f>
        <v>0</v>
      </c>
    </row>
    <row r="1100" spans="1:5" ht="21" customHeight="1">
      <c r="A1100" s="138"/>
      <c r="B1100" s="145" t="s">
        <v>1126</v>
      </c>
      <c r="C1100" s="146">
        <v>35500</v>
      </c>
      <c r="D1100" s="147" t="s">
        <v>623</v>
      </c>
      <c r="E1100" s="142">
        <f>+C1100*A1100</f>
        <v>0</v>
      </c>
    </row>
    <row r="1101" spans="1:5" ht="21" customHeight="1">
      <c r="A1101" s="138"/>
      <c r="B1101" s="145" t="s">
        <v>1127</v>
      </c>
      <c r="C1101" s="146">
        <v>9500</v>
      </c>
      <c r="D1101" s="147" t="s">
        <v>184</v>
      </c>
      <c r="E1101" s="142">
        <f>+C1101*A1101</f>
        <v>0</v>
      </c>
    </row>
    <row r="1102" spans="1:5" ht="21" customHeight="1">
      <c r="A1102" s="138"/>
      <c r="B1102" s="145" t="s">
        <v>1128</v>
      </c>
      <c r="C1102" s="146">
        <v>21600</v>
      </c>
      <c r="D1102" s="147" t="s">
        <v>185</v>
      </c>
      <c r="E1102" s="142">
        <f>+C1102*A1102</f>
        <v>0</v>
      </c>
    </row>
    <row r="1103" spans="1:5" ht="21" customHeight="1">
      <c r="A1103" s="138"/>
      <c r="B1103" s="145" t="s">
        <v>1129</v>
      </c>
      <c r="C1103" s="146">
        <v>16800</v>
      </c>
      <c r="D1103" s="147" t="s">
        <v>185</v>
      </c>
      <c r="E1103" s="142">
        <f>+C1103*A1103</f>
        <v>0</v>
      </c>
    </row>
    <row r="1104" spans="1:5" ht="21" customHeight="1">
      <c r="A1104" s="138"/>
      <c r="B1104" s="145" t="s">
        <v>1130</v>
      </c>
      <c r="C1104" s="146">
        <v>18200</v>
      </c>
      <c r="D1104" s="147" t="s">
        <v>186</v>
      </c>
      <c r="E1104" s="142">
        <f>+C1104*A1104</f>
        <v>0</v>
      </c>
    </row>
    <row r="1105" spans="1:5" ht="21" customHeight="1">
      <c r="A1105" s="138"/>
      <c r="B1105" s="145" t="s">
        <v>749</v>
      </c>
      <c r="C1105" s="146">
        <v>9500</v>
      </c>
      <c r="D1105" s="147" t="s">
        <v>184</v>
      </c>
      <c r="E1105" s="142">
        <f>+C1105*A1105</f>
        <v>0</v>
      </c>
    </row>
    <row r="1106" spans="1:5" ht="21" customHeight="1">
      <c r="A1106" s="138"/>
      <c r="B1106" s="145" t="s">
        <v>750</v>
      </c>
      <c r="C1106" s="146">
        <v>24000</v>
      </c>
      <c r="D1106" s="147" t="s">
        <v>186</v>
      </c>
      <c r="E1106" s="142">
        <f>+C1106*A1106</f>
        <v>0</v>
      </c>
    </row>
    <row r="1107" spans="1:5" ht="21" customHeight="1">
      <c r="A1107" s="138"/>
      <c r="B1107" s="145" t="s">
        <v>751</v>
      </c>
      <c r="C1107" s="146">
        <v>8000</v>
      </c>
      <c r="D1107" s="147" t="s">
        <v>184</v>
      </c>
      <c r="E1107" s="142">
        <f>+C1107*A1107</f>
        <v>0</v>
      </c>
    </row>
    <row r="1108" spans="1:5" ht="21" customHeight="1">
      <c r="A1108" s="138"/>
      <c r="B1108" s="145" t="s">
        <v>752</v>
      </c>
      <c r="C1108" s="146">
        <v>9500</v>
      </c>
      <c r="D1108" s="147" t="s">
        <v>185</v>
      </c>
      <c r="E1108" s="142">
        <f>+C1108*A1108</f>
        <v>0</v>
      </c>
    </row>
    <row r="1109" spans="1:5" ht="21" customHeight="1">
      <c r="A1109" s="138"/>
      <c r="B1109" s="145" t="s">
        <v>753</v>
      </c>
      <c r="C1109" s="146">
        <v>10500</v>
      </c>
      <c r="D1109" s="147" t="s">
        <v>184</v>
      </c>
      <c r="E1109" s="142">
        <f>+C1109*A1109</f>
        <v>0</v>
      </c>
    </row>
    <row r="1110" spans="1:5" ht="21" customHeight="1">
      <c r="A1110" s="138"/>
      <c r="B1110" s="145" t="s">
        <v>754</v>
      </c>
      <c r="C1110" s="146">
        <v>17500</v>
      </c>
      <c r="D1110" s="147" t="s">
        <v>185</v>
      </c>
      <c r="E1110" s="142">
        <f>+C1110*A1110</f>
        <v>0</v>
      </c>
    </row>
    <row r="1111" spans="1:5" ht="21" customHeight="1">
      <c r="A1111" s="138"/>
      <c r="B1111" s="145" t="s">
        <v>755</v>
      </c>
      <c r="C1111" s="146">
        <v>18800</v>
      </c>
      <c r="D1111" s="147" t="s">
        <v>186</v>
      </c>
      <c r="E1111" s="142">
        <f>+C1111*A1111</f>
        <v>0</v>
      </c>
    </row>
    <row r="1112" spans="1:5" ht="21" customHeight="1">
      <c r="A1112" s="138"/>
      <c r="B1112" s="145" t="s">
        <v>756</v>
      </c>
      <c r="C1112" s="146">
        <v>16000</v>
      </c>
      <c r="D1112" s="147" t="s">
        <v>641</v>
      </c>
      <c r="E1112" s="142">
        <f>+C1112*A1112</f>
        <v>0</v>
      </c>
    </row>
    <row r="1113" spans="1:5" ht="21" customHeight="1">
      <c r="A1113" s="138"/>
      <c r="B1113" s="124" t="s">
        <v>1213</v>
      </c>
      <c r="C1113" s="125">
        <v>6500</v>
      </c>
      <c r="D1113" s="148"/>
      <c r="E1113" s="142">
        <f>+C1113*A1113</f>
        <v>0</v>
      </c>
    </row>
    <row r="1114" spans="1:5" ht="21" customHeight="1">
      <c r="A1114" s="138"/>
      <c r="B1114" s="124"/>
      <c r="C1114" s="125"/>
      <c r="D1114" s="65"/>
      <c r="E1114" s="142">
        <f>+C1114*A1114</f>
        <v>0</v>
      </c>
    </row>
    <row r="1115" spans="1:5" ht="21" customHeight="1">
      <c r="A1115" s="138"/>
      <c r="B1115" s="124"/>
      <c r="C1115" s="64"/>
      <c r="D1115" s="65"/>
      <c r="E1115" s="142">
        <f>+C1115*A1115</f>
        <v>0</v>
      </c>
    </row>
    <row r="1116" spans="1:5" ht="21" customHeight="1">
      <c r="A1116" s="138"/>
      <c r="B1116" s="77"/>
      <c r="C1116" s="64"/>
      <c r="D1116" s="65"/>
      <c r="E1116" s="142">
        <f>+C1116*A1116</f>
        <v>0</v>
      </c>
    </row>
    <row r="1117" spans="1:5" ht="21" customHeight="1">
      <c r="A1117" s="138"/>
      <c r="B1117" s="77"/>
      <c r="C1117" s="64"/>
      <c r="D1117" s="65"/>
      <c r="E1117" s="142">
        <f>+C1117*A1117</f>
        <v>0</v>
      </c>
    </row>
    <row r="1118" spans="1:5" ht="21" customHeight="1">
      <c r="A1118" s="138"/>
      <c r="B1118" s="77"/>
      <c r="C1118" s="64"/>
      <c r="D1118" s="65"/>
      <c r="E1118" s="142">
        <f>+C1118*A1118</f>
        <v>0</v>
      </c>
    </row>
    <row r="1119" spans="1:5" ht="21" customHeight="1">
      <c r="A1119" s="138"/>
      <c r="B1119" s="77"/>
      <c r="C1119" s="64"/>
      <c r="D1119" s="65"/>
      <c r="E1119" s="142">
        <f>+C1119*A1119</f>
        <v>0</v>
      </c>
    </row>
    <row r="1120" spans="1:5" ht="21" customHeight="1">
      <c r="A1120" s="138"/>
      <c r="B1120" s="77"/>
      <c r="C1120" s="64"/>
      <c r="D1120" s="65"/>
      <c r="E1120" s="142">
        <f>+C1120*A1120</f>
        <v>0</v>
      </c>
    </row>
    <row r="1121" spans="1:5" ht="21" customHeight="1">
      <c r="A1121" s="138"/>
      <c r="B1121" s="77"/>
      <c r="C1121" s="64"/>
      <c r="D1121" s="65"/>
      <c r="E1121" s="142">
        <f>+C1121*A1121</f>
        <v>0</v>
      </c>
    </row>
    <row r="1122" spans="1:5" ht="21" customHeight="1">
      <c r="A1122" s="138"/>
      <c r="B1122" s="77"/>
      <c r="C1122" s="64"/>
      <c r="D1122" s="65"/>
      <c r="E1122" s="142">
        <f>+C1122*A1122</f>
        <v>0</v>
      </c>
    </row>
    <row r="1123" spans="1:5" ht="21" customHeight="1" thickBot="1">
      <c r="A1123" s="80"/>
      <c r="B1123" s="70"/>
      <c r="C1123" s="84"/>
      <c r="D1123" s="75"/>
      <c r="E1123" s="86"/>
    </row>
    <row r="1124" spans="1:5" ht="21" customHeight="1" thickBot="1">
      <c r="A1124" s="80" t="str">
        <f>IF(SUM(A1126:A1186)=0,"",9999)</f>
        <v/>
      </c>
      <c r="B1124" s="57" t="s">
        <v>757</v>
      </c>
      <c r="C1124" s="86"/>
      <c r="D1124" s="11"/>
      <c r="E1124" s="86"/>
    </row>
    <row r="1125" spans="1:5" ht="21" customHeight="1">
      <c r="A1125" s="70"/>
      <c r="B1125" s="70"/>
      <c r="C1125" s="86"/>
      <c r="D1125" s="11"/>
      <c r="E1125" s="86"/>
    </row>
    <row r="1126" spans="1:5" ht="21" customHeight="1">
      <c r="A1126" s="138"/>
      <c r="B1126" s="63" t="s">
        <v>1131</v>
      </c>
      <c r="C1126" s="64">
        <v>4350</v>
      </c>
      <c r="D1126" s="65" t="s">
        <v>238</v>
      </c>
      <c r="E1126" s="142">
        <f>+C1126*A1126</f>
        <v>0</v>
      </c>
    </row>
    <row r="1127" spans="1:5" ht="21" customHeight="1">
      <c r="A1127" s="138"/>
      <c r="B1127" s="63" t="s">
        <v>1132</v>
      </c>
      <c r="C1127" s="64">
        <v>7800</v>
      </c>
      <c r="D1127" s="65" t="s">
        <v>758</v>
      </c>
      <c r="E1127" s="142">
        <f>+C1127*A1127</f>
        <v>0</v>
      </c>
    </row>
    <row r="1128" spans="1:5" ht="21" customHeight="1">
      <c r="A1128" s="138"/>
      <c r="B1128" s="63" t="s">
        <v>1133</v>
      </c>
      <c r="C1128" s="64">
        <v>3200</v>
      </c>
      <c r="D1128" s="65" t="s">
        <v>759</v>
      </c>
      <c r="E1128" s="142">
        <f>+C1128*A1128</f>
        <v>0</v>
      </c>
    </row>
    <row r="1129" spans="1:5" ht="21" customHeight="1">
      <c r="A1129" s="138"/>
      <c r="B1129" s="63" t="s">
        <v>1134</v>
      </c>
      <c r="C1129" s="64">
        <v>7600</v>
      </c>
      <c r="D1129" s="65" t="s">
        <v>184</v>
      </c>
      <c r="E1129" s="142">
        <f>+C1129*A1129</f>
        <v>0</v>
      </c>
    </row>
    <row r="1130" spans="1:5" ht="21" customHeight="1">
      <c r="A1130" s="138"/>
      <c r="B1130" s="63" t="s">
        <v>1135</v>
      </c>
      <c r="C1130" s="64">
        <v>7600</v>
      </c>
      <c r="D1130" s="65" t="s">
        <v>760</v>
      </c>
      <c r="E1130" s="142">
        <f>+C1130*A1130</f>
        <v>0</v>
      </c>
    </row>
    <row r="1131" spans="1:5" ht="21" customHeight="1">
      <c r="A1131" s="138"/>
      <c r="B1131" s="63" t="s">
        <v>1136</v>
      </c>
      <c r="C1131" s="64">
        <v>5600</v>
      </c>
      <c r="D1131" s="65" t="s">
        <v>761</v>
      </c>
      <c r="E1131" s="142">
        <f>+C1131*A1131</f>
        <v>0</v>
      </c>
    </row>
    <row r="1132" spans="1:5" ht="21" customHeight="1">
      <c r="A1132" s="138"/>
      <c r="B1132" s="63" t="s">
        <v>1137</v>
      </c>
      <c r="C1132" s="64">
        <v>7500</v>
      </c>
      <c r="D1132" s="65" t="s">
        <v>762</v>
      </c>
      <c r="E1132" s="142">
        <f>+C1132*A1132</f>
        <v>0</v>
      </c>
    </row>
    <row r="1133" spans="1:5" ht="21" customHeight="1">
      <c r="A1133" s="138"/>
      <c r="B1133" s="63" t="s">
        <v>1138</v>
      </c>
      <c r="C1133" s="64">
        <v>13000</v>
      </c>
      <c r="D1133" s="81" t="s">
        <v>763</v>
      </c>
      <c r="E1133" s="142">
        <f>+C1133*A1133</f>
        <v>0</v>
      </c>
    </row>
    <row r="1134" spans="1:5" ht="21" customHeight="1">
      <c r="A1134" s="138"/>
      <c r="B1134" s="63" t="s">
        <v>1139</v>
      </c>
      <c r="C1134" s="64">
        <v>16000</v>
      </c>
      <c r="D1134" s="81" t="s">
        <v>764</v>
      </c>
      <c r="E1134" s="142">
        <f>+C1134*A1134</f>
        <v>0</v>
      </c>
    </row>
    <row r="1135" spans="1:5" ht="21" customHeight="1">
      <c r="A1135" s="138"/>
      <c r="B1135" s="63" t="s">
        <v>765</v>
      </c>
      <c r="C1135" s="64">
        <v>26000</v>
      </c>
      <c r="D1135" s="81" t="s">
        <v>766</v>
      </c>
      <c r="E1135" s="142">
        <f>+C1135*A1135</f>
        <v>0</v>
      </c>
    </row>
    <row r="1136" spans="1:5" ht="21" customHeight="1">
      <c r="A1136" s="138"/>
      <c r="B1136" s="63" t="s">
        <v>767</v>
      </c>
      <c r="C1136" s="64">
        <v>15600</v>
      </c>
      <c r="D1136" s="81" t="s">
        <v>768</v>
      </c>
      <c r="E1136" s="142">
        <f>+C1136*A1136</f>
        <v>0</v>
      </c>
    </row>
    <row r="1137" spans="1:5" ht="21" customHeight="1">
      <c r="A1137" s="138"/>
      <c r="B1137" s="63" t="s">
        <v>769</v>
      </c>
      <c r="C1137" s="64">
        <v>36800</v>
      </c>
      <c r="D1137" s="81" t="s">
        <v>770</v>
      </c>
      <c r="E1137" s="142">
        <f>+C1137*A1137</f>
        <v>0</v>
      </c>
    </row>
    <row r="1138" spans="1:5" ht="21" customHeight="1">
      <c r="A1138" s="138"/>
      <c r="B1138" s="63" t="s">
        <v>771</v>
      </c>
      <c r="C1138" s="64">
        <v>35000</v>
      </c>
      <c r="D1138" s="65" t="s">
        <v>766</v>
      </c>
      <c r="E1138" s="142">
        <f>+C1138*A1138</f>
        <v>0</v>
      </c>
    </row>
    <row r="1139" spans="1:5" ht="21" customHeight="1">
      <c r="A1139" s="138"/>
      <c r="B1139" s="63" t="s">
        <v>772</v>
      </c>
      <c r="C1139" s="64">
        <v>43500</v>
      </c>
      <c r="D1139" s="65" t="s">
        <v>773</v>
      </c>
      <c r="E1139" s="142">
        <f>+C1139*A1139</f>
        <v>0</v>
      </c>
    </row>
    <row r="1140" spans="1:5" ht="21" customHeight="1">
      <c r="A1140" s="138"/>
      <c r="B1140" s="63" t="s">
        <v>774</v>
      </c>
      <c r="C1140" s="64">
        <v>46500</v>
      </c>
      <c r="D1140" s="65" t="s">
        <v>775</v>
      </c>
      <c r="E1140" s="142">
        <f>+C1140*A1140</f>
        <v>0</v>
      </c>
    </row>
    <row r="1141" spans="1:5" ht="21" customHeight="1">
      <c r="A1141" s="138"/>
      <c r="B1141" s="63" t="s">
        <v>776</v>
      </c>
      <c r="C1141" s="64">
        <v>46500</v>
      </c>
      <c r="D1141" s="65" t="s">
        <v>775</v>
      </c>
      <c r="E1141" s="142">
        <f>+C1141*A1141</f>
        <v>0</v>
      </c>
    </row>
    <row r="1142" spans="1:5" ht="21" customHeight="1">
      <c r="A1142" s="138"/>
      <c r="B1142" s="63" t="s">
        <v>777</v>
      </c>
      <c r="C1142" s="64">
        <v>60000</v>
      </c>
      <c r="D1142" s="65" t="s">
        <v>778</v>
      </c>
      <c r="E1142" s="142">
        <f>+C1142*A1142</f>
        <v>0</v>
      </c>
    </row>
    <row r="1143" spans="1:5" ht="21" customHeight="1">
      <c r="A1143" s="138"/>
      <c r="B1143" s="63" t="s">
        <v>779</v>
      </c>
      <c r="C1143" s="64">
        <v>55000</v>
      </c>
      <c r="D1143" s="65" t="s">
        <v>780</v>
      </c>
      <c r="E1143" s="142">
        <f>+C1143*A1143</f>
        <v>0</v>
      </c>
    </row>
    <row r="1144" spans="1:5" ht="21" customHeight="1">
      <c r="A1144" s="138"/>
      <c r="B1144" s="63" t="s">
        <v>781</v>
      </c>
      <c r="C1144" s="64">
        <v>46500</v>
      </c>
      <c r="D1144" s="65" t="s">
        <v>782</v>
      </c>
      <c r="E1144" s="142">
        <f>+C1144*A1144</f>
        <v>0</v>
      </c>
    </row>
    <row r="1145" spans="1:5" ht="21" customHeight="1">
      <c r="A1145" s="138"/>
      <c r="B1145" s="63" t="s">
        <v>783</v>
      </c>
      <c r="C1145" s="64">
        <v>100800</v>
      </c>
      <c r="D1145" s="65" t="s">
        <v>784</v>
      </c>
      <c r="E1145" s="142">
        <f>+C1145*A1145</f>
        <v>0</v>
      </c>
    </row>
    <row r="1146" spans="1:5" ht="21" customHeight="1">
      <c r="A1146" s="138"/>
      <c r="B1146" s="63" t="s">
        <v>785</v>
      </c>
      <c r="C1146" s="64">
        <v>37000</v>
      </c>
      <c r="D1146" s="65" t="s">
        <v>786</v>
      </c>
      <c r="E1146" s="142">
        <f>+C1146*A1146</f>
        <v>0</v>
      </c>
    </row>
    <row r="1147" spans="1:5" ht="21" customHeight="1">
      <c r="A1147" s="138"/>
      <c r="B1147" s="63" t="s">
        <v>787</v>
      </c>
      <c r="C1147" s="64">
        <v>50000</v>
      </c>
      <c r="D1147" s="65" t="s">
        <v>788</v>
      </c>
      <c r="E1147" s="142">
        <f>+C1147*A1147</f>
        <v>0</v>
      </c>
    </row>
    <row r="1148" spans="1:5" ht="21" customHeight="1">
      <c r="A1148" s="138"/>
      <c r="B1148" s="63" t="s">
        <v>789</v>
      </c>
      <c r="C1148" s="64">
        <v>54300</v>
      </c>
      <c r="D1148" s="65" t="s">
        <v>790</v>
      </c>
      <c r="E1148" s="142">
        <f>+C1148*A1148</f>
        <v>0</v>
      </c>
    </row>
    <row r="1149" spans="1:5" ht="21" customHeight="1">
      <c r="A1149" s="138"/>
      <c r="B1149" s="63" t="s">
        <v>791</v>
      </c>
      <c r="C1149" s="64">
        <v>16000</v>
      </c>
      <c r="D1149" s="65" t="s">
        <v>792</v>
      </c>
      <c r="E1149" s="142">
        <f>+C1149*A1149</f>
        <v>0</v>
      </c>
    </row>
    <row r="1150" spans="1:5" ht="21" customHeight="1">
      <c r="A1150" s="138"/>
      <c r="B1150" s="63" t="s">
        <v>793</v>
      </c>
      <c r="C1150" s="64">
        <v>37000</v>
      </c>
      <c r="D1150" s="65" t="s">
        <v>794</v>
      </c>
      <c r="E1150" s="142">
        <f>+C1150*A1150</f>
        <v>0</v>
      </c>
    </row>
    <row r="1151" spans="1:5" ht="21" customHeight="1">
      <c r="A1151" s="138"/>
      <c r="B1151" s="63" t="s">
        <v>795</v>
      </c>
      <c r="C1151" s="64">
        <v>17000</v>
      </c>
      <c r="D1151" s="65" t="s">
        <v>796</v>
      </c>
      <c r="E1151" s="142">
        <f>+C1151*A1151</f>
        <v>0</v>
      </c>
    </row>
    <row r="1152" spans="1:5" ht="21" customHeight="1">
      <c r="A1152" s="138"/>
      <c r="B1152" s="63" t="s">
        <v>797</v>
      </c>
      <c r="C1152" s="64">
        <v>17000</v>
      </c>
      <c r="D1152" s="65" t="s">
        <v>134</v>
      </c>
      <c r="E1152" s="142">
        <f>+C1152*A1152</f>
        <v>0</v>
      </c>
    </row>
    <row r="1153" spans="1:5" ht="21" customHeight="1">
      <c r="A1153" s="138"/>
      <c r="B1153" s="63" t="s">
        <v>798</v>
      </c>
      <c r="C1153" s="64">
        <v>34100</v>
      </c>
      <c r="D1153" s="65" t="s">
        <v>799</v>
      </c>
      <c r="E1153" s="142">
        <f>+C1153*A1153</f>
        <v>0</v>
      </c>
    </row>
    <row r="1154" spans="1:5" ht="21" customHeight="1">
      <c r="A1154" s="138"/>
      <c r="B1154" s="63" t="s">
        <v>800</v>
      </c>
      <c r="C1154" s="64">
        <v>5200</v>
      </c>
      <c r="D1154" s="65" t="s">
        <v>100</v>
      </c>
      <c r="E1154" s="142">
        <f>+C1154*A1154</f>
        <v>0</v>
      </c>
    </row>
    <row r="1155" spans="1:5" ht="21" customHeight="1">
      <c r="A1155" s="138"/>
      <c r="B1155" s="63" t="s">
        <v>801</v>
      </c>
      <c r="C1155" s="64">
        <v>20200</v>
      </c>
      <c r="D1155" s="65" t="s">
        <v>186</v>
      </c>
      <c r="E1155" s="142">
        <f>+C1155*A1155</f>
        <v>0</v>
      </c>
    </row>
    <row r="1156" spans="1:5" ht="21" customHeight="1">
      <c r="A1156" s="138"/>
      <c r="B1156" s="63" t="s">
        <v>802</v>
      </c>
      <c r="C1156" s="64">
        <v>55000</v>
      </c>
      <c r="D1156" s="65" t="s">
        <v>190</v>
      </c>
      <c r="E1156" s="142">
        <f>+C1156*A1156</f>
        <v>0</v>
      </c>
    </row>
    <row r="1157" spans="1:5" ht="21" customHeight="1">
      <c r="A1157" s="138"/>
      <c r="B1157" s="63" t="s">
        <v>803</v>
      </c>
      <c r="C1157" s="64">
        <v>37000</v>
      </c>
      <c r="D1157" s="65" t="s">
        <v>186</v>
      </c>
      <c r="E1157" s="142">
        <f>+C1157*A1157</f>
        <v>0</v>
      </c>
    </row>
    <row r="1158" spans="1:5" ht="21" customHeight="1">
      <c r="A1158" s="138"/>
      <c r="B1158" s="63" t="s">
        <v>804</v>
      </c>
      <c r="C1158" s="64">
        <v>61000</v>
      </c>
      <c r="D1158" s="65" t="s">
        <v>794</v>
      </c>
      <c r="E1158" s="142">
        <f>+C1158*A1158</f>
        <v>0</v>
      </c>
    </row>
    <row r="1159" spans="1:5" ht="21" customHeight="1">
      <c r="A1159" s="138"/>
      <c r="B1159" s="63" t="s">
        <v>805</v>
      </c>
      <c r="C1159" s="64">
        <v>72000</v>
      </c>
      <c r="D1159" s="65" t="s">
        <v>806</v>
      </c>
      <c r="E1159" s="142">
        <f>+C1159*A1159</f>
        <v>0</v>
      </c>
    </row>
    <row r="1160" spans="1:5" ht="21" customHeight="1">
      <c r="A1160" s="138"/>
      <c r="B1160" s="63" t="s">
        <v>807</v>
      </c>
      <c r="C1160" s="64">
        <v>21000</v>
      </c>
      <c r="D1160" s="65" t="s">
        <v>186</v>
      </c>
      <c r="E1160" s="142">
        <f>+C1160*A1160</f>
        <v>0</v>
      </c>
    </row>
    <row r="1161" spans="1:5" ht="21" customHeight="1">
      <c r="A1161" s="138"/>
      <c r="B1161" s="63" t="s">
        <v>808</v>
      </c>
      <c r="C1161" s="64">
        <v>185000</v>
      </c>
      <c r="D1161" s="65" t="s">
        <v>809</v>
      </c>
      <c r="E1161" s="142">
        <f>+C1161*A1161</f>
        <v>0</v>
      </c>
    </row>
    <row r="1162" spans="1:5" ht="21" customHeight="1">
      <c r="A1162" s="138"/>
      <c r="B1162" s="63" t="s">
        <v>810</v>
      </c>
      <c r="C1162" s="64">
        <v>72000</v>
      </c>
      <c r="D1162" s="65" t="s">
        <v>623</v>
      </c>
      <c r="E1162" s="142">
        <f>+C1162*A1162</f>
        <v>0</v>
      </c>
    </row>
    <row r="1163" spans="1:5" ht="21" customHeight="1">
      <c r="A1163" s="138"/>
      <c r="B1163" s="63" t="s">
        <v>811</v>
      </c>
      <c r="C1163" s="64">
        <v>23300</v>
      </c>
      <c r="D1163" s="65" t="s">
        <v>812</v>
      </c>
      <c r="E1163" s="142">
        <f>+C1163*A1163</f>
        <v>0</v>
      </c>
    </row>
    <row r="1164" spans="1:5" ht="21" customHeight="1">
      <c r="A1164" s="138"/>
      <c r="B1164" s="63" t="s">
        <v>813</v>
      </c>
      <c r="C1164" s="64">
        <v>8000</v>
      </c>
      <c r="D1164" s="65" t="s">
        <v>814</v>
      </c>
      <c r="E1164" s="142">
        <f>+C1164*A1164</f>
        <v>0</v>
      </c>
    </row>
    <row r="1165" spans="1:5" ht="21" customHeight="1">
      <c r="A1165" s="138"/>
      <c r="B1165" s="63" t="s">
        <v>815</v>
      </c>
      <c r="C1165" s="64">
        <v>250000</v>
      </c>
      <c r="D1165" s="65" t="s">
        <v>816</v>
      </c>
      <c r="E1165" s="142">
        <f>+C1165*A1165</f>
        <v>0</v>
      </c>
    </row>
    <row r="1166" spans="1:5" ht="21" customHeight="1">
      <c r="A1166" s="138"/>
      <c r="B1166" s="63" t="s">
        <v>817</v>
      </c>
      <c r="C1166" s="64">
        <v>70000</v>
      </c>
      <c r="D1166" s="65" t="s">
        <v>818</v>
      </c>
      <c r="E1166" s="142">
        <f>+C1166*A1166</f>
        <v>0</v>
      </c>
    </row>
    <row r="1167" spans="1:5" ht="21" customHeight="1">
      <c r="A1167" s="138"/>
      <c r="B1167" s="63" t="s">
        <v>819</v>
      </c>
      <c r="C1167" s="64">
        <v>70000</v>
      </c>
      <c r="D1167" s="65" t="s">
        <v>818</v>
      </c>
      <c r="E1167" s="142">
        <f>+C1167*A1167</f>
        <v>0</v>
      </c>
    </row>
    <row r="1168" spans="1:5" ht="21" customHeight="1">
      <c r="A1168" s="138"/>
      <c r="B1168" s="63" t="s">
        <v>820</v>
      </c>
      <c r="C1168" s="64">
        <v>4350</v>
      </c>
      <c r="D1168" s="65" t="s">
        <v>759</v>
      </c>
      <c r="E1168" s="142">
        <f>+C1168*A1168</f>
        <v>0</v>
      </c>
    </row>
    <row r="1169" spans="1:5" ht="21" customHeight="1">
      <c r="A1169" s="138"/>
      <c r="B1169" s="63" t="s">
        <v>821</v>
      </c>
      <c r="C1169" s="64">
        <v>18600</v>
      </c>
      <c r="D1169" s="65" t="s">
        <v>187</v>
      </c>
      <c r="E1169" s="142">
        <f>+C1169*A1169</f>
        <v>0</v>
      </c>
    </row>
    <row r="1170" spans="1:5" ht="21" customHeight="1">
      <c r="A1170" s="138"/>
      <c r="B1170" s="63" t="s">
        <v>822</v>
      </c>
      <c r="C1170" s="64">
        <v>4350</v>
      </c>
      <c r="D1170" s="65"/>
      <c r="E1170" s="142">
        <f>+C1170*A1170</f>
        <v>0</v>
      </c>
    </row>
    <row r="1171" spans="1:5" ht="21" customHeight="1">
      <c r="A1171" s="138"/>
      <c r="B1171" s="63" t="s">
        <v>823</v>
      </c>
      <c r="C1171" s="64">
        <v>34200</v>
      </c>
      <c r="D1171" s="65"/>
      <c r="E1171" s="142">
        <f>+C1171*A1171</f>
        <v>0</v>
      </c>
    </row>
    <row r="1172" spans="1:5" ht="21" customHeight="1">
      <c r="A1172" s="138"/>
      <c r="B1172" s="63" t="s">
        <v>824</v>
      </c>
      <c r="C1172" s="64">
        <v>43000</v>
      </c>
      <c r="D1172" s="65"/>
      <c r="E1172" s="142">
        <f>+C1172*A1172</f>
        <v>0</v>
      </c>
    </row>
    <row r="1173" spans="1:5" ht="21" customHeight="1">
      <c r="A1173" s="138"/>
      <c r="B1173" s="63" t="s">
        <v>825</v>
      </c>
      <c r="C1173" s="64">
        <v>4500</v>
      </c>
      <c r="D1173" s="65"/>
      <c r="E1173" s="142">
        <f>+C1173*A1173</f>
        <v>0</v>
      </c>
    </row>
    <row r="1174" spans="1:5" ht="21" customHeight="1">
      <c r="A1174" s="138"/>
      <c r="B1174" s="63" t="s">
        <v>826</v>
      </c>
      <c r="C1174" s="64">
        <v>4500</v>
      </c>
      <c r="D1174" s="65"/>
      <c r="E1174" s="142">
        <f>+C1174*A1174</f>
        <v>0</v>
      </c>
    </row>
    <row r="1175" spans="1:5" ht="21" customHeight="1">
      <c r="A1175" s="138"/>
      <c r="B1175" s="63" t="s">
        <v>827</v>
      </c>
      <c r="C1175" s="64">
        <v>13000</v>
      </c>
      <c r="D1175" s="65"/>
      <c r="E1175" s="142">
        <f>+C1175*A1175</f>
        <v>0</v>
      </c>
    </row>
    <row r="1176" spans="1:5" ht="21" customHeight="1">
      <c r="A1176" s="138"/>
      <c r="B1176" s="63" t="s">
        <v>828</v>
      </c>
      <c r="C1176" s="64">
        <v>93000</v>
      </c>
      <c r="D1176" s="65"/>
      <c r="E1176" s="142">
        <f>+C1176*A1176</f>
        <v>0</v>
      </c>
    </row>
    <row r="1177" spans="1:5" ht="21" customHeight="1">
      <c r="A1177" s="138"/>
      <c r="B1177" s="63" t="s">
        <v>829</v>
      </c>
      <c r="C1177" s="64">
        <v>1550</v>
      </c>
      <c r="D1177" s="65"/>
      <c r="E1177" s="142">
        <f>+C1177*A1177</f>
        <v>0</v>
      </c>
    </row>
    <row r="1178" spans="1:5" ht="21" customHeight="1">
      <c r="A1178" s="138"/>
      <c r="B1178" s="77"/>
      <c r="C1178" s="64"/>
      <c r="D1178" s="65"/>
      <c r="E1178" s="142">
        <f>+C1178*A1178</f>
        <v>0</v>
      </c>
    </row>
    <row r="1179" spans="1:5" ht="21" customHeight="1">
      <c r="A1179" s="138"/>
      <c r="B1179" s="77"/>
      <c r="C1179" s="64"/>
      <c r="D1179" s="65"/>
      <c r="E1179" s="142">
        <f>+C1179*A1179</f>
        <v>0</v>
      </c>
    </row>
    <row r="1180" spans="1:5" ht="21" customHeight="1">
      <c r="A1180" s="138"/>
      <c r="B1180" s="77"/>
      <c r="C1180" s="64"/>
      <c r="D1180" s="65"/>
      <c r="E1180" s="142">
        <f>+C1180*A1180</f>
        <v>0</v>
      </c>
    </row>
    <row r="1181" spans="1:5" ht="21" customHeight="1">
      <c r="A1181" s="138"/>
      <c r="B1181" s="77"/>
      <c r="C1181" s="64"/>
      <c r="D1181" s="65"/>
      <c r="E1181" s="142">
        <f>+C1181*A1181</f>
        <v>0</v>
      </c>
    </row>
    <row r="1182" spans="1:5" ht="21" customHeight="1">
      <c r="A1182" s="138"/>
      <c r="B1182" s="77"/>
      <c r="C1182" s="64"/>
      <c r="D1182" s="65"/>
      <c r="E1182" s="142">
        <f>+C1182*A1182</f>
        <v>0</v>
      </c>
    </row>
    <row r="1183" spans="1:5" ht="21" customHeight="1">
      <c r="A1183" s="138"/>
      <c r="B1183" s="77"/>
      <c r="C1183" s="64"/>
      <c r="D1183" s="65"/>
      <c r="E1183" s="142">
        <f>+C1183*A1183</f>
        <v>0</v>
      </c>
    </row>
    <row r="1184" spans="1:5" ht="21" customHeight="1">
      <c r="A1184" s="138"/>
      <c r="B1184" s="77"/>
      <c r="C1184" s="64"/>
      <c r="D1184" s="65"/>
      <c r="E1184" s="142">
        <f>+C1184*A1184</f>
        <v>0</v>
      </c>
    </row>
    <row r="1185" spans="1:5" ht="21" customHeight="1">
      <c r="A1185" s="138"/>
      <c r="B1185" s="77"/>
      <c r="C1185" s="64"/>
      <c r="D1185" s="65"/>
      <c r="E1185" s="142">
        <f>+C1185*A1185</f>
        <v>0</v>
      </c>
    </row>
    <row r="1186" spans="1:5" ht="21" customHeight="1">
      <c r="A1186" s="138"/>
      <c r="B1186" s="77"/>
      <c r="C1186" s="64"/>
      <c r="D1186" s="65"/>
      <c r="E1186" s="142">
        <f>+C1186*A1186</f>
        <v>0</v>
      </c>
    </row>
    <row r="1187" spans="1:5" ht="21" customHeight="1" thickBot="1">
      <c r="A1187" s="74"/>
      <c r="B1187" s="87"/>
      <c r="C1187" s="72"/>
      <c r="D1187" s="75"/>
      <c r="E1187" s="73"/>
    </row>
    <row r="1188" spans="1:5" ht="21" customHeight="1" thickBot="1">
      <c r="A1188" s="74" t="str">
        <f>IF(SUM(A1190:A1206)=0,"",9999)</f>
        <v/>
      </c>
      <c r="B1188" s="57" t="s">
        <v>830</v>
      </c>
      <c r="C1188" s="72"/>
      <c r="D1188" s="1"/>
      <c r="E1188" s="73"/>
    </row>
    <row r="1189" spans="1:5" ht="21" customHeight="1">
      <c r="A1189" s="52"/>
      <c r="B1189" s="71"/>
      <c r="C1189" s="72"/>
      <c r="D1189" s="1"/>
      <c r="E1189" s="73"/>
    </row>
    <row r="1190" spans="1:5" ht="21" customHeight="1">
      <c r="A1190" s="138"/>
      <c r="B1190" s="77" t="s">
        <v>1140</v>
      </c>
      <c r="C1190" s="64">
        <v>2200</v>
      </c>
      <c r="D1190" s="65" t="s">
        <v>831</v>
      </c>
      <c r="E1190" s="142">
        <f>+C1190*A1190</f>
        <v>0</v>
      </c>
    </row>
    <row r="1191" spans="1:5" ht="21" customHeight="1">
      <c r="A1191" s="138"/>
      <c r="B1191" s="77" t="s">
        <v>1141</v>
      </c>
      <c r="C1191" s="64">
        <v>5600</v>
      </c>
      <c r="D1191" s="65"/>
      <c r="E1191" s="142">
        <f>+C1191*A1191</f>
        <v>0</v>
      </c>
    </row>
    <row r="1192" spans="1:5" ht="21" customHeight="1">
      <c r="A1192" s="138"/>
      <c r="B1192" s="77" t="s">
        <v>1142</v>
      </c>
      <c r="C1192" s="64">
        <v>6600</v>
      </c>
      <c r="D1192" s="65"/>
      <c r="E1192" s="142">
        <f>+C1192*A1192</f>
        <v>0</v>
      </c>
    </row>
    <row r="1193" spans="1:5" ht="21" customHeight="1">
      <c r="A1193" s="138"/>
      <c r="B1193" s="77" t="s">
        <v>1143</v>
      </c>
      <c r="C1193" s="64">
        <v>4200</v>
      </c>
      <c r="D1193" s="65"/>
      <c r="E1193" s="142">
        <f>+C1193*A1193</f>
        <v>0</v>
      </c>
    </row>
    <row r="1194" spans="1:5" ht="21" customHeight="1">
      <c r="A1194" s="138"/>
      <c r="B1194" s="77" t="s">
        <v>1144</v>
      </c>
      <c r="C1194" s="64">
        <v>5600</v>
      </c>
      <c r="D1194" s="65"/>
      <c r="E1194" s="142">
        <f>+C1194*A1194</f>
        <v>0</v>
      </c>
    </row>
    <row r="1195" spans="1:5" ht="21" customHeight="1">
      <c r="A1195" s="138"/>
      <c r="B1195" s="77" t="s">
        <v>1145</v>
      </c>
      <c r="C1195" s="64">
        <v>2800</v>
      </c>
      <c r="D1195" s="65"/>
      <c r="E1195" s="142">
        <f>+C1195*A1195</f>
        <v>0</v>
      </c>
    </row>
    <row r="1196" spans="1:5" ht="21" customHeight="1">
      <c r="A1196" s="138"/>
      <c r="B1196" s="77" t="s">
        <v>1146</v>
      </c>
      <c r="C1196" s="64">
        <v>2800</v>
      </c>
      <c r="D1196" s="65"/>
      <c r="E1196" s="142">
        <f>+C1196*A1196</f>
        <v>0</v>
      </c>
    </row>
    <row r="1197" spans="1:5" ht="21" customHeight="1">
      <c r="A1197" s="138"/>
      <c r="B1197" s="77"/>
      <c r="C1197" s="64"/>
      <c r="D1197" s="65"/>
      <c r="E1197" s="142">
        <f>+C1197*A1197</f>
        <v>0</v>
      </c>
    </row>
    <row r="1198" spans="1:5" ht="21" customHeight="1">
      <c r="A1198" s="138"/>
      <c r="B1198" s="77"/>
      <c r="C1198" s="64"/>
      <c r="D1198" s="65"/>
      <c r="E1198" s="142">
        <f>+C1198*A1198</f>
        <v>0</v>
      </c>
    </row>
    <row r="1199" spans="1:5" ht="21" customHeight="1">
      <c r="A1199" s="138"/>
      <c r="B1199" s="77"/>
      <c r="C1199" s="64"/>
      <c r="D1199" s="65"/>
      <c r="E1199" s="142">
        <f>+C1199*A1199</f>
        <v>0</v>
      </c>
    </row>
    <row r="1200" spans="1:5" ht="21" customHeight="1">
      <c r="A1200" s="138"/>
      <c r="B1200" s="77"/>
      <c r="C1200" s="64"/>
      <c r="D1200" s="65"/>
      <c r="E1200" s="142">
        <f>+C1200*A1200</f>
        <v>0</v>
      </c>
    </row>
    <row r="1201" spans="1:5" ht="21" customHeight="1">
      <c r="A1201" s="138"/>
      <c r="B1201" s="77"/>
      <c r="C1201" s="64"/>
      <c r="D1201" s="65"/>
      <c r="E1201" s="142">
        <f>+C1201*A1201</f>
        <v>0</v>
      </c>
    </row>
    <row r="1202" spans="1:5" ht="21" customHeight="1">
      <c r="A1202" s="138"/>
      <c r="B1202" s="77"/>
      <c r="C1202" s="64"/>
      <c r="D1202" s="65"/>
      <c r="E1202" s="142">
        <f>+C1202*A1202</f>
        <v>0</v>
      </c>
    </row>
    <row r="1203" spans="1:5" ht="21" customHeight="1">
      <c r="A1203" s="138"/>
      <c r="B1203" s="77"/>
      <c r="C1203" s="64"/>
      <c r="D1203" s="65"/>
      <c r="E1203" s="142">
        <f>+C1203*A1203</f>
        <v>0</v>
      </c>
    </row>
    <row r="1204" spans="1:5" ht="21" customHeight="1">
      <c r="A1204" s="138"/>
      <c r="B1204" s="77"/>
      <c r="C1204" s="64"/>
      <c r="D1204" s="65"/>
      <c r="E1204" s="142">
        <f>+C1204*A1204</f>
        <v>0</v>
      </c>
    </row>
    <row r="1205" spans="1:5" ht="21" customHeight="1">
      <c r="A1205" s="138"/>
      <c r="B1205" s="77"/>
      <c r="C1205" s="64"/>
      <c r="D1205" s="65"/>
      <c r="E1205" s="142">
        <f>+C1205*A1205</f>
        <v>0</v>
      </c>
    </row>
    <row r="1206" spans="1:5" ht="21" customHeight="1" thickBot="1">
      <c r="A1206" s="91"/>
      <c r="B1206" s="87"/>
      <c r="C1206" s="72"/>
      <c r="D1206" s="11"/>
      <c r="E1206" s="73"/>
    </row>
    <row r="1207" spans="1:5" ht="21" customHeight="1" thickBot="1">
      <c r="A1207" s="74" t="str">
        <f>IF(SUM(A1209:A1239)=0,"",9999)</f>
        <v/>
      </c>
      <c r="B1207" s="57" t="s">
        <v>832</v>
      </c>
      <c r="C1207" s="72"/>
      <c r="D1207" s="75"/>
      <c r="E1207" s="73"/>
    </row>
    <row r="1208" spans="1:5" ht="21" customHeight="1">
      <c r="A1208" s="52"/>
      <c r="B1208" s="71"/>
      <c r="C1208" s="72"/>
      <c r="D1208" s="1"/>
      <c r="E1208" s="73"/>
    </row>
    <row r="1209" spans="1:5" ht="21" customHeight="1">
      <c r="A1209" s="138"/>
      <c r="B1209" s="77" t="s">
        <v>1147</v>
      </c>
      <c r="C1209" s="64">
        <v>4500</v>
      </c>
      <c r="D1209" s="65" t="s">
        <v>833</v>
      </c>
      <c r="E1209" s="142">
        <f>+C1209*A1209</f>
        <v>0</v>
      </c>
    </row>
    <row r="1210" spans="1:5" ht="21" customHeight="1">
      <c r="A1210" s="138"/>
      <c r="B1210" s="77" t="s">
        <v>1148</v>
      </c>
      <c r="C1210" s="64">
        <v>4500</v>
      </c>
      <c r="D1210" s="65" t="s">
        <v>833</v>
      </c>
      <c r="E1210" s="142">
        <f>+C1210*A1210</f>
        <v>0</v>
      </c>
    </row>
    <row r="1211" spans="1:5" ht="21" customHeight="1">
      <c r="A1211" s="138"/>
      <c r="B1211" s="77" t="s">
        <v>1149</v>
      </c>
      <c r="C1211" s="64">
        <v>4500</v>
      </c>
      <c r="D1211" s="65" t="s">
        <v>833</v>
      </c>
      <c r="E1211" s="142">
        <f>+C1211*A1211</f>
        <v>0</v>
      </c>
    </row>
    <row r="1212" spans="1:5" ht="21" customHeight="1">
      <c r="A1212" s="138"/>
      <c r="B1212" s="77" t="s">
        <v>1150</v>
      </c>
      <c r="C1212" s="64">
        <v>7100</v>
      </c>
      <c r="D1212" s="65" t="s">
        <v>834</v>
      </c>
      <c r="E1212" s="142">
        <f>+C1212*A1212</f>
        <v>0</v>
      </c>
    </row>
    <row r="1213" spans="1:5" ht="21" customHeight="1">
      <c r="A1213" s="138"/>
      <c r="B1213" s="77" t="s">
        <v>1151</v>
      </c>
      <c r="C1213" s="64">
        <v>12500</v>
      </c>
      <c r="D1213" s="65" t="s">
        <v>835</v>
      </c>
      <c r="E1213" s="142">
        <f>+C1213*A1213</f>
        <v>0</v>
      </c>
    </row>
    <row r="1214" spans="1:5" ht="21" customHeight="1">
      <c r="A1214" s="138"/>
      <c r="B1214" s="77" t="s">
        <v>1152</v>
      </c>
      <c r="C1214" s="64">
        <v>7500</v>
      </c>
      <c r="D1214" s="65" t="s">
        <v>836</v>
      </c>
      <c r="E1214" s="142">
        <f>+C1214*A1214</f>
        <v>0</v>
      </c>
    </row>
    <row r="1215" spans="1:5" ht="21" customHeight="1">
      <c r="A1215" s="138"/>
      <c r="B1215" s="77" t="s">
        <v>1153</v>
      </c>
      <c r="C1215" s="64">
        <v>6400</v>
      </c>
      <c r="D1215" s="65" t="s">
        <v>837</v>
      </c>
      <c r="E1215" s="142">
        <f>+C1215*A1215</f>
        <v>0</v>
      </c>
    </row>
    <row r="1216" spans="1:5" ht="21" customHeight="1">
      <c r="A1216" s="138"/>
      <c r="B1216" s="77" t="s">
        <v>1154</v>
      </c>
      <c r="C1216" s="64">
        <v>6400</v>
      </c>
      <c r="D1216" s="65" t="s">
        <v>836</v>
      </c>
      <c r="E1216" s="142">
        <f>+C1216*A1216</f>
        <v>0</v>
      </c>
    </row>
    <row r="1217" spans="1:5" ht="21" customHeight="1">
      <c r="A1217" s="138"/>
      <c r="B1217" s="77" t="s">
        <v>1155</v>
      </c>
      <c r="C1217" s="64">
        <v>8000</v>
      </c>
      <c r="D1217" s="65" t="s">
        <v>833</v>
      </c>
      <c r="E1217" s="142">
        <f>+C1217*A1217</f>
        <v>0</v>
      </c>
    </row>
    <row r="1218" spans="1:5" ht="21" customHeight="1">
      <c r="A1218" s="138"/>
      <c r="B1218" s="77" t="s">
        <v>838</v>
      </c>
      <c r="C1218" s="64">
        <v>4500</v>
      </c>
      <c r="D1218" s="65" t="s">
        <v>839</v>
      </c>
      <c r="E1218" s="142">
        <f>+C1218*A1218</f>
        <v>0</v>
      </c>
    </row>
    <row r="1219" spans="1:5" ht="21" customHeight="1">
      <c r="A1219" s="138"/>
      <c r="B1219" s="77" t="s">
        <v>840</v>
      </c>
      <c r="C1219" s="64">
        <v>4500</v>
      </c>
      <c r="D1219" s="65" t="s">
        <v>841</v>
      </c>
      <c r="E1219" s="142">
        <f>+C1219*A1219</f>
        <v>0</v>
      </c>
    </row>
    <row r="1220" spans="1:5" ht="21" customHeight="1">
      <c r="A1220" s="138"/>
      <c r="B1220" s="77" t="s">
        <v>842</v>
      </c>
      <c r="C1220" s="64">
        <v>6500</v>
      </c>
      <c r="D1220" s="65" t="s">
        <v>833</v>
      </c>
      <c r="E1220" s="142">
        <f>+C1220*A1220</f>
        <v>0</v>
      </c>
    </row>
    <row r="1221" spans="1:5" ht="21" customHeight="1">
      <c r="A1221" s="138"/>
      <c r="B1221" s="77" t="s">
        <v>843</v>
      </c>
      <c r="C1221" s="64">
        <v>4500</v>
      </c>
      <c r="D1221" s="65" t="s">
        <v>833</v>
      </c>
      <c r="E1221" s="142">
        <f>+C1221*A1221</f>
        <v>0</v>
      </c>
    </row>
    <row r="1222" spans="1:5" ht="21" customHeight="1">
      <c r="A1222" s="138"/>
      <c r="B1222" s="77" t="s">
        <v>844</v>
      </c>
      <c r="C1222" s="64">
        <v>4500</v>
      </c>
      <c r="D1222" s="65" t="s">
        <v>836</v>
      </c>
      <c r="E1222" s="142">
        <f>+C1222*A1222</f>
        <v>0</v>
      </c>
    </row>
    <row r="1223" spans="1:5" ht="21" customHeight="1">
      <c r="A1223" s="138"/>
      <c r="B1223" s="77" t="s">
        <v>845</v>
      </c>
      <c r="C1223" s="64">
        <v>4500</v>
      </c>
      <c r="D1223" s="65" t="s">
        <v>836</v>
      </c>
      <c r="E1223" s="142">
        <f>+C1223*A1223</f>
        <v>0</v>
      </c>
    </row>
    <row r="1224" spans="1:5" ht="21" customHeight="1">
      <c r="A1224" s="138"/>
      <c r="B1224" s="77" t="s">
        <v>846</v>
      </c>
      <c r="C1224" s="64">
        <v>5100</v>
      </c>
      <c r="D1224" s="65" t="s">
        <v>833</v>
      </c>
      <c r="E1224" s="142">
        <f>+C1224*A1224</f>
        <v>0</v>
      </c>
    </row>
    <row r="1225" spans="1:5" ht="21" customHeight="1">
      <c r="A1225" s="138"/>
      <c r="B1225" s="77" t="s">
        <v>847</v>
      </c>
      <c r="C1225" s="64">
        <v>5100</v>
      </c>
      <c r="D1225" s="65" t="s">
        <v>833</v>
      </c>
      <c r="E1225" s="142">
        <f>+C1225*A1225</f>
        <v>0</v>
      </c>
    </row>
    <row r="1226" spans="1:5" ht="21" customHeight="1">
      <c r="A1226" s="138"/>
      <c r="B1226" s="77" t="s">
        <v>848</v>
      </c>
      <c r="C1226" s="64">
        <v>10000</v>
      </c>
      <c r="D1226" s="65"/>
      <c r="E1226" s="142">
        <f>+C1226*A1226</f>
        <v>0</v>
      </c>
    </row>
    <row r="1227" spans="1:5" ht="21" customHeight="1">
      <c r="A1227" s="138"/>
      <c r="B1227" s="77" t="s">
        <v>1193</v>
      </c>
      <c r="C1227" s="64">
        <v>7000</v>
      </c>
      <c r="D1227" s="65"/>
      <c r="E1227" s="142">
        <f>+C1227*A1227</f>
        <v>0</v>
      </c>
    </row>
    <row r="1228" spans="1:5" ht="21" customHeight="1">
      <c r="A1228" s="138"/>
      <c r="B1228" s="77" t="s">
        <v>1194</v>
      </c>
      <c r="C1228" s="64">
        <v>3600</v>
      </c>
      <c r="D1228" s="65"/>
      <c r="E1228" s="142">
        <f>+C1228*A1228</f>
        <v>0</v>
      </c>
    </row>
    <row r="1229" spans="1:5" ht="21" customHeight="1">
      <c r="A1229" s="138"/>
      <c r="B1229" s="77" t="s">
        <v>1219</v>
      </c>
      <c r="C1229" s="64">
        <v>5400</v>
      </c>
      <c r="D1229" s="65"/>
      <c r="E1229" s="142">
        <f>+C1229*A1229</f>
        <v>0</v>
      </c>
    </row>
    <row r="1230" spans="1:5" ht="21" customHeight="1">
      <c r="A1230" s="138"/>
      <c r="B1230" s="77" t="s">
        <v>1251</v>
      </c>
      <c r="C1230" s="64">
        <v>7300</v>
      </c>
      <c r="D1230" s="65"/>
      <c r="E1230" s="142">
        <f>+C1230*A1230</f>
        <v>0</v>
      </c>
    </row>
    <row r="1231" spans="1:5" ht="21" customHeight="1">
      <c r="A1231" s="138"/>
      <c r="B1231" s="77"/>
      <c r="C1231" s="64"/>
      <c r="D1231" s="65"/>
      <c r="E1231" s="142">
        <f>+C1231*A1231</f>
        <v>0</v>
      </c>
    </row>
    <row r="1232" spans="1:5" ht="21" customHeight="1">
      <c r="A1232" s="138"/>
      <c r="B1232" s="77"/>
      <c r="C1232" s="64"/>
      <c r="D1232" s="65"/>
      <c r="E1232" s="142">
        <f>+C1232*A1232</f>
        <v>0</v>
      </c>
    </row>
    <row r="1233" spans="1:5" ht="21" customHeight="1">
      <c r="A1233" s="138"/>
      <c r="B1233" s="77"/>
      <c r="C1233" s="64"/>
      <c r="D1233" s="65"/>
      <c r="E1233" s="142">
        <f>+C1233*A1233</f>
        <v>0</v>
      </c>
    </row>
    <row r="1234" spans="1:5" ht="21" customHeight="1">
      <c r="A1234" s="138"/>
      <c r="B1234" s="77"/>
      <c r="C1234" s="64"/>
      <c r="D1234" s="65"/>
      <c r="E1234" s="142">
        <f>+C1234*A1234</f>
        <v>0</v>
      </c>
    </row>
    <row r="1235" spans="1:5" ht="21" customHeight="1">
      <c r="A1235" s="138"/>
      <c r="B1235" s="77"/>
      <c r="C1235" s="64"/>
      <c r="D1235" s="65"/>
      <c r="E1235" s="142">
        <f>+C1235*A1235</f>
        <v>0</v>
      </c>
    </row>
    <row r="1236" spans="1:5" ht="21" customHeight="1">
      <c r="A1236" s="138"/>
      <c r="B1236" s="77"/>
      <c r="C1236" s="64"/>
      <c r="D1236" s="65"/>
      <c r="E1236" s="142">
        <f>+C1236*A1236</f>
        <v>0</v>
      </c>
    </row>
    <row r="1237" spans="1:5" ht="21" customHeight="1">
      <c r="A1237" s="138"/>
      <c r="B1237" s="77"/>
      <c r="C1237" s="64"/>
      <c r="D1237" s="65"/>
      <c r="E1237" s="142">
        <f>+C1237*A1237</f>
        <v>0</v>
      </c>
    </row>
    <row r="1238" spans="1:5" ht="21" customHeight="1">
      <c r="A1238" s="138"/>
      <c r="B1238" s="77"/>
      <c r="C1238" s="64"/>
      <c r="D1238" s="65"/>
      <c r="E1238" s="142">
        <f>+C1238*A1238</f>
        <v>0</v>
      </c>
    </row>
    <row r="1239" spans="1:5" ht="21" customHeight="1">
      <c r="A1239" s="138"/>
      <c r="B1239" s="77"/>
      <c r="C1239" s="64"/>
      <c r="D1239" s="65"/>
      <c r="E1239" s="142">
        <f>+C1239*A1239</f>
        <v>0</v>
      </c>
    </row>
    <row r="1240" spans="1:5" ht="21" customHeight="1" thickBot="1">
      <c r="A1240" s="91"/>
      <c r="B1240" s="87"/>
      <c r="C1240" s="72"/>
      <c r="D1240" s="11"/>
      <c r="E1240" s="73"/>
    </row>
    <row r="1241" spans="1:5" ht="21" customHeight="1" thickBot="1">
      <c r="A1241" s="74" t="str">
        <f>IF(SUM(A1243:A1277)=0,"",9999)</f>
        <v/>
      </c>
      <c r="B1241" s="57" t="s">
        <v>849</v>
      </c>
      <c r="C1241" s="72"/>
      <c r="D1241" s="75"/>
      <c r="E1241" s="73"/>
    </row>
    <row r="1242" spans="1:5" ht="21" customHeight="1">
      <c r="A1242" s="52"/>
      <c r="B1242" s="71"/>
      <c r="C1242" s="72"/>
      <c r="D1242" s="1"/>
      <c r="E1242" s="73"/>
    </row>
    <row r="1243" spans="1:5" ht="21" customHeight="1">
      <c r="A1243" s="138"/>
      <c r="B1243" s="77" t="s">
        <v>1156</v>
      </c>
      <c r="C1243" s="64">
        <v>3500</v>
      </c>
      <c r="D1243" s="65" t="s">
        <v>850</v>
      </c>
      <c r="E1243" s="142">
        <f>+C1243*A1243</f>
        <v>0</v>
      </c>
    </row>
    <row r="1244" spans="1:5" ht="21" customHeight="1">
      <c r="A1244" s="138"/>
      <c r="B1244" s="77" t="s">
        <v>1157</v>
      </c>
      <c r="C1244" s="64">
        <v>2000</v>
      </c>
      <c r="D1244" s="65"/>
      <c r="E1244" s="142">
        <f>+C1244*A1244</f>
        <v>0</v>
      </c>
    </row>
    <row r="1245" spans="1:5" ht="21" customHeight="1">
      <c r="A1245" s="138"/>
      <c r="B1245" s="77" t="s">
        <v>1158</v>
      </c>
      <c r="C1245" s="64">
        <v>2200</v>
      </c>
      <c r="D1245" s="65"/>
      <c r="E1245" s="142">
        <f>+C1245*A1245</f>
        <v>0</v>
      </c>
    </row>
    <row r="1246" spans="1:5" ht="21" customHeight="1">
      <c r="A1246" s="138"/>
      <c r="B1246" s="77" t="s">
        <v>1159</v>
      </c>
      <c r="C1246" s="64">
        <v>2500</v>
      </c>
      <c r="D1246" s="65"/>
      <c r="E1246" s="142">
        <f>+C1246*A1246</f>
        <v>0</v>
      </c>
    </row>
    <row r="1247" spans="1:5" ht="21" customHeight="1">
      <c r="A1247" s="138"/>
      <c r="B1247" s="77" t="s">
        <v>1160</v>
      </c>
      <c r="C1247" s="64">
        <v>3500</v>
      </c>
      <c r="D1247" s="65"/>
      <c r="E1247" s="142">
        <f>+C1247*A1247</f>
        <v>0</v>
      </c>
    </row>
    <row r="1248" spans="1:5" ht="21" customHeight="1">
      <c r="A1248" s="138"/>
      <c r="B1248" s="77" t="s">
        <v>1161</v>
      </c>
      <c r="C1248" s="64">
        <v>1800</v>
      </c>
      <c r="D1248" s="65"/>
      <c r="E1248" s="142">
        <f>+C1248*A1248</f>
        <v>0</v>
      </c>
    </row>
    <row r="1249" spans="1:5" ht="21" customHeight="1">
      <c r="A1249" s="138"/>
      <c r="B1249" s="77" t="s">
        <v>1162</v>
      </c>
      <c r="C1249" s="64">
        <v>2800</v>
      </c>
      <c r="D1249" s="65"/>
      <c r="E1249" s="142">
        <f>+C1249*A1249</f>
        <v>0</v>
      </c>
    </row>
    <row r="1250" spans="1:5" ht="21" customHeight="1">
      <c r="A1250" s="138"/>
      <c r="B1250" s="77" t="s">
        <v>1163</v>
      </c>
      <c r="C1250" s="64">
        <v>2500</v>
      </c>
      <c r="D1250" s="65"/>
      <c r="E1250" s="142">
        <f>+C1250*A1250</f>
        <v>0</v>
      </c>
    </row>
    <row r="1251" spans="1:5" ht="21" customHeight="1">
      <c r="A1251" s="138"/>
      <c r="B1251" s="77" t="s">
        <v>1164</v>
      </c>
      <c r="C1251" s="64">
        <v>2500</v>
      </c>
      <c r="D1251" s="65"/>
      <c r="E1251" s="142">
        <f>+C1251*A1251</f>
        <v>0</v>
      </c>
    </row>
    <row r="1252" spans="1:5" ht="21" customHeight="1">
      <c r="A1252" s="138"/>
      <c r="B1252" s="77" t="s">
        <v>851</v>
      </c>
      <c r="C1252" s="64">
        <v>550</v>
      </c>
      <c r="D1252" s="65"/>
      <c r="E1252" s="142">
        <f>+C1252*A1252</f>
        <v>0</v>
      </c>
    </row>
    <row r="1253" spans="1:5" ht="21" customHeight="1">
      <c r="A1253" s="138"/>
      <c r="B1253" s="77" t="s">
        <v>852</v>
      </c>
      <c r="C1253" s="64">
        <v>2800</v>
      </c>
      <c r="D1253" s="65"/>
      <c r="E1253" s="142">
        <f>+C1253*A1253</f>
        <v>0</v>
      </c>
    </row>
    <row r="1254" spans="1:5" ht="21" customHeight="1">
      <c r="A1254" s="138"/>
      <c r="B1254" s="77" t="s">
        <v>853</v>
      </c>
      <c r="C1254" s="64">
        <v>550</v>
      </c>
      <c r="D1254" s="65"/>
      <c r="E1254" s="142">
        <f>+C1254*A1254</f>
        <v>0</v>
      </c>
    </row>
    <row r="1255" spans="1:5" ht="21" customHeight="1">
      <c r="A1255" s="138"/>
      <c r="B1255" s="77" t="s">
        <v>854</v>
      </c>
      <c r="C1255" s="64">
        <v>1600</v>
      </c>
      <c r="D1255" s="65"/>
      <c r="E1255" s="142">
        <f>+C1255*A1255</f>
        <v>0</v>
      </c>
    </row>
    <row r="1256" spans="1:5" ht="21" customHeight="1">
      <c r="A1256" s="138"/>
      <c r="B1256" s="77" t="s">
        <v>855</v>
      </c>
      <c r="C1256" s="64">
        <v>4000</v>
      </c>
      <c r="D1256" s="65"/>
      <c r="E1256" s="142">
        <f>+C1256*A1256</f>
        <v>0</v>
      </c>
    </row>
    <row r="1257" spans="1:5" ht="21" customHeight="1">
      <c r="A1257" s="138"/>
      <c r="B1257" s="77" t="s">
        <v>1199</v>
      </c>
      <c r="C1257" s="64">
        <v>4300</v>
      </c>
      <c r="D1257" s="65"/>
      <c r="E1257" s="142">
        <f>+C1257*A1257</f>
        <v>0</v>
      </c>
    </row>
    <row r="1258" spans="1:5" ht="21" customHeight="1">
      <c r="A1258" s="138"/>
      <c r="B1258" s="77" t="s">
        <v>1200</v>
      </c>
      <c r="C1258" s="64">
        <v>4600</v>
      </c>
      <c r="D1258" s="65"/>
      <c r="E1258" s="142">
        <f>+C1258*A1258</f>
        <v>0</v>
      </c>
    </row>
    <row r="1259" spans="1:5" ht="21" customHeight="1">
      <c r="A1259" s="138"/>
      <c r="B1259" s="77" t="s">
        <v>856</v>
      </c>
      <c r="C1259" s="64">
        <v>1800</v>
      </c>
      <c r="D1259" s="65"/>
      <c r="E1259" s="142">
        <f>+C1259*A1259</f>
        <v>0</v>
      </c>
    </row>
    <row r="1260" spans="1:5" ht="21" customHeight="1">
      <c r="A1260" s="138"/>
      <c r="B1260" s="77" t="s">
        <v>857</v>
      </c>
      <c r="C1260" s="64">
        <v>2500</v>
      </c>
      <c r="D1260" s="65"/>
      <c r="E1260" s="142">
        <f>+C1260*A1260</f>
        <v>0</v>
      </c>
    </row>
    <row r="1261" spans="1:5" ht="21" customHeight="1">
      <c r="A1261" s="138"/>
      <c r="B1261" s="77" t="s">
        <v>858</v>
      </c>
      <c r="C1261" s="64">
        <v>1000</v>
      </c>
      <c r="D1261" s="65"/>
      <c r="E1261" s="142">
        <f>+C1261*A1261</f>
        <v>0</v>
      </c>
    </row>
    <row r="1262" spans="1:5" ht="21" customHeight="1">
      <c r="A1262" s="138"/>
      <c r="B1262" s="77" t="s">
        <v>859</v>
      </c>
      <c r="C1262" s="64">
        <v>700</v>
      </c>
      <c r="D1262" s="65"/>
      <c r="E1262" s="142">
        <f>+C1262*A1262</f>
        <v>0</v>
      </c>
    </row>
    <row r="1263" spans="1:5" ht="21" customHeight="1">
      <c r="A1263" s="138"/>
      <c r="B1263" s="77" t="s">
        <v>860</v>
      </c>
      <c r="C1263" s="64">
        <v>900</v>
      </c>
      <c r="D1263" s="65"/>
      <c r="E1263" s="142">
        <f>+C1263*A1263</f>
        <v>0</v>
      </c>
    </row>
    <row r="1264" spans="1:5" ht="21" customHeight="1">
      <c r="A1264" s="138"/>
      <c r="B1264" s="77" t="s">
        <v>1195</v>
      </c>
      <c r="C1264" s="64">
        <v>1800</v>
      </c>
      <c r="D1264" s="65"/>
      <c r="E1264" s="142">
        <f>+C1264*A1264</f>
        <v>0</v>
      </c>
    </row>
    <row r="1265" spans="1:5" ht="21" customHeight="1">
      <c r="A1265" s="138"/>
      <c r="B1265" s="77" t="s">
        <v>1196</v>
      </c>
      <c r="C1265" s="64">
        <v>1800</v>
      </c>
      <c r="D1265" s="65"/>
      <c r="E1265" s="142">
        <f>+C1265*A1265</f>
        <v>0</v>
      </c>
    </row>
    <row r="1266" spans="1:5" ht="21" customHeight="1">
      <c r="A1266" s="138"/>
      <c r="B1266" s="77" t="s">
        <v>1198</v>
      </c>
      <c r="C1266" s="64">
        <v>550</v>
      </c>
      <c r="D1266" s="65"/>
      <c r="E1266" s="142">
        <f>+C1266*A1266</f>
        <v>0</v>
      </c>
    </row>
    <row r="1267" spans="1:5" ht="21" customHeight="1">
      <c r="A1267" s="138"/>
      <c r="B1267" s="77" t="s">
        <v>1221</v>
      </c>
      <c r="C1267" s="64">
        <v>1900</v>
      </c>
      <c r="D1267" s="65"/>
      <c r="E1267" s="142">
        <f>+C1267*A1267</f>
        <v>0</v>
      </c>
    </row>
    <row r="1268" spans="1:5" ht="21" customHeight="1">
      <c r="A1268" s="138"/>
      <c r="B1268" s="77" t="s">
        <v>1242</v>
      </c>
      <c r="C1268" s="64">
        <v>8000</v>
      </c>
      <c r="D1268" s="65" t="s">
        <v>24</v>
      </c>
      <c r="E1268" s="142">
        <f>+C1268*A1268</f>
        <v>0</v>
      </c>
    </row>
    <row r="1269" spans="1:5" ht="21" customHeight="1">
      <c r="A1269" s="138"/>
      <c r="B1269" s="77"/>
      <c r="C1269" s="64"/>
      <c r="D1269" s="65"/>
      <c r="E1269" s="142">
        <f>+C1269*A1269</f>
        <v>0</v>
      </c>
    </row>
    <row r="1270" spans="1:5" ht="21" customHeight="1">
      <c r="A1270" s="138"/>
      <c r="B1270" s="77"/>
      <c r="C1270" s="64"/>
      <c r="D1270" s="65"/>
      <c r="E1270" s="142">
        <f>+C1270*A1270</f>
        <v>0</v>
      </c>
    </row>
    <row r="1271" spans="1:5" ht="21" customHeight="1">
      <c r="A1271" s="138"/>
      <c r="B1271" s="77"/>
      <c r="C1271" s="64"/>
      <c r="D1271" s="65"/>
      <c r="E1271" s="142">
        <f>+C1271*A1271</f>
        <v>0</v>
      </c>
    </row>
    <row r="1272" spans="1:5" ht="21" customHeight="1">
      <c r="A1272" s="138"/>
      <c r="B1272" s="77"/>
      <c r="C1272" s="64"/>
      <c r="D1272" s="65"/>
      <c r="E1272" s="142">
        <f>+C1272*A1272</f>
        <v>0</v>
      </c>
    </row>
    <row r="1273" spans="1:5" ht="21" customHeight="1">
      <c r="A1273" s="138"/>
      <c r="B1273" s="77"/>
      <c r="C1273" s="64"/>
      <c r="D1273" s="65"/>
      <c r="E1273" s="142">
        <f>+C1273*A1273</f>
        <v>0</v>
      </c>
    </row>
    <row r="1274" spans="1:5" ht="21" customHeight="1">
      <c r="A1274" s="138"/>
      <c r="B1274" s="77"/>
      <c r="C1274" s="64"/>
      <c r="D1274" s="65"/>
      <c r="E1274" s="142">
        <f>+C1274*A1274</f>
        <v>0</v>
      </c>
    </row>
    <row r="1275" spans="1:5" ht="21" customHeight="1">
      <c r="A1275" s="138"/>
      <c r="B1275" s="77"/>
      <c r="C1275" s="64"/>
      <c r="D1275" s="65"/>
      <c r="E1275" s="142">
        <f>+C1275*A1275</f>
        <v>0</v>
      </c>
    </row>
    <row r="1276" spans="1:5" ht="21" customHeight="1">
      <c r="A1276" s="138"/>
      <c r="B1276" s="77"/>
      <c r="C1276" s="64"/>
      <c r="D1276" s="65"/>
      <c r="E1276" s="142">
        <f>+C1276*A1276</f>
        <v>0</v>
      </c>
    </row>
    <row r="1277" spans="1:5" ht="21" customHeight="1">
      <c r="A1277" s="138"/>
      <c r="B1277" s="77"/>
      <c r="C1277" s="64"/>
      <c r="D1277" s="65"/>
      <c r="E1277" s="142">
        <f>+C1277*A1277</f>
        <v>0</v>
      </c>
    </row>
    <row r="1278" spans="1:5" ht="21" customHeight="1" thickBot="1">
      <c r="A1278" s="70"/>
      <c r="B1278" s="70"/>
      <c r="C1278" s="84"/>
      <c r="D1278" s="1"/>
      <c r="E1278" s="92"/>
    </row>
    <row r="1279" spans="1:5" ht="21" customHeight="1" thickBot="1">
      <c r="A1279" s="74" t="str">
        <f>IF(SUM(A1281:A1294)=0,"",9999)</f>
        <v/>
      </c>
      <c r="B1279" s="57" t="s">
        <v>861</v>
      </c>
      <c r="C1279" s="72"/>
      <c r="D1279" s="75"/>
      <c r="E1279" s="73"/>
    </row>
    <row r="1280" spans="1:5" ht="21" customHeight="1">
      <c r="A1280" s="70"/>
      <c r="B1280" s="93"/>
      <c r="C1280" s="72"/>
      <c r="D1280" s="1"/>
      <c r="E1280" s="73"/>
    </row>
    <row r="1281" spans="1:5" ht="21" customHeight="1">
      <c r="A1281" s="138"/>
      <c r="B1281" s="77" t="s">
        <v>1165</v>
      </c>
      <c r="C1281" s="64">
        <v>1000</v>
      </c>
      <c r="D1281" s="65" t="s">
        <v>862</v>
      </c>
      <c r="E1281" s="142">
        <f>+C1281*A1281</f>
        <v>0</v>
      </c>
    </row>
    <row r="1282" spans="1:5" ht="21.75" customHeight="1">
      <c r="A1282" s="138"/>
      <c r="B1282" s="77" t="s">
        <v>1166</v>
      </c>
      <c r="C1282" s="64">
        <v>2200</v>
      </c>
      <c r="D1282" s="65" t="s">
        <v>863</v>
      </c>
      <c r="E1282" s="142">
        <f>+C1282*A1282</f>
        <v>0</v>
      </c>
    </row>
    <row r="1283" spans="1:5" ht="21" customHeight="1">
      <c r="A1283" s="138"/>
      <c r="B1283" s="77" t="s">
        <v>1167</v>
      </c>
      <c r="C1283" s="64">
        <v>1000</v>
      </c>
      <c r="D1283" s="65" t="s">
        <v>864</v>
      </c>
      <c r="E1283" s="142">
        <f>+C1283*A1283</f>
        <v>0</v>
      </c>
    </row>
    <row r="1284" spans="1:5" ht="18.75" customHeight="1">
      <c r="A1284" s="138"/>
      <c r="B1284" s="77" t="s">
        <v>1168</v>
      </c>
      <c r="C1284" s="64">
        <v>1800</v>
      </c>
      <c r="D1284" s="65" t="s">
        <v>865</v>
      </c>
      <c r="E1284" s="142">
        <f>+C1284*A1284</f>
        <v>0</v>
      </c>
    </row>
    <row r="1285" spans="1:5" ht="21" customHeight="1">
      <c r="A1285" s="138"/>
      <c r="B1285" s="77" t="s">
        <v>1169</v>
      </c>
      <c r="C1285" s="64">
        <v>2700</v>
      </c>
      <c r="D1285" s="65"/>
      <c r="E1285" s="142">
        <f>+C1285*A1285</f>
        <v>0</v>
      </c>
    </row>
    <row r="1286" spans="1:5" ht="21" customHeight="1">
      <c r="A1286" s="138"/>
      <c r="B1286" s="77"/>
      <c r="C1286" s="64"/>
      <c r="D1286" s="65"/>
      <c r="E1286" s="142">
        <f>+C1286*A1286</f>
        <v>0</v>
      </c>
    </row>
    <row r="1287" spans="1:5" ht="21" customHeight="1">
      <c r="A1287" s="138"/>
      <c r="B1287" s="77"/>
      <c r="C1287" s="64"/>
      <c r="D1287" s="65"/>
      <c r="E1287" s="142">
        <f>+C1287*A1287</f>
        <v>0</v>
      </c>
    </row>
    <row r="1288" spans="1:5" ht="21" customHeight="1">
      <c r="A1288" s="138"/>
      <c r="B1288" s="77"/>
      <c r="C1288" s="64"/>
      <c r="D1288" s="65"/>
      <c r="E1288" s="142">
        <f>+C1288*A1288</f>
        <v>0</v>
      </c>
    </row>
    <row r="1289" spans="1:5" ht="21" customHeight="1">
      <c r="A1289" s="138"/>
      <c r="B1289" s="77"/>
      <c r="C1289" s="64"/>
      <c r="D1289" s="65"/>
      <c r="E1289" s="142">
        <f>+C1289*A1289</f>
        <v>0</v>
      </c>
    </row>
    <row r="1290" spans="1:5" ht="21" customHeight="1">
      <c r="A1290" s="138"/>
      <c r="B1290" s="77"/>
      <c r="C1290" s="64"/>
      <c r="D1290" s="65"/>
      <c r="E1290" s="142">
        <f>+C1290*A1290</f>
        <v>0</v>
      </c>
    </row>
    <row r="1291" spans="1:5" ht="21" customHeight="1">
      <c r="A1291" s="138"/>
      <c r="B1291" s="77"/>
      <c r="C1291" s="64"/>
      <c r="D1291" s="65"/>
      <c r="E1291" s="142">
        <f>+C1291*A1291</f>
        <v>0</v>
      </c>
    </row>
    <row r="1292" spans="1:5" ht="21" customHeight="1">
      <c r="A1292" s="138"/>
      <c r="B1292" s="77"/>
      <c r="C1292" s="64"/>
      <c r="D1292" s="65"/>
      <c r="E1292" s="142">
        <f>+C1292*A1292</f>
        <v>0</v>
      </c>
    </row>
    <row r="1293" spans="1:5" ht="21" customHeight="1">
      <c r="A1293" s="138"/>
      <c r="B1293" s="77"/>
      <c r="C1293" s="64"/>
      <c r="D1293" s="65"/>
      <c r="E1293" s="142">
        <f>+C1293*A1293</f>
        <v>0</v>
      </c>
    </row>
    <row r="1294" spans="1:5" ht="21" customHeight="1">
      <c r="A1294" s="138"/>
      <c r="B1294" s="77"/>
      <c r="C1294" s="64"/>
      <c r="D1294" s="65"/>
      <c r="E1294" s="142">
        <f>+C1294*A1294</f>
        <v>0</v>
      </c>
    </row>
    <row r="1295" spans="1:5" ht="21" customHeight="1">
      <c r="A1295" s="70"/>
      <c r="B1295" s="87"/>
      <c r="C1295" s="72"/>
      <c r="D1295" s="1"/>
      <c r="E1295" s="92"/>
    </row>
    <row r="1296" spans="1:5" ht="21" customHeight="1">
      <c r="A1296" s="74" t="str">
        <f>IF(SUM(A1298:A1310)=0,"",9999)</f>
        <v/>
      </c>
      <c r="B1296" s="94" t="s">
        <v>866</v>
      </c>
      <c r="C1296" s="72"/>
      <c r="D1296" s="75"/>
      <c r="E1296" s="73"/>
    </row>
    <row r="1297" spans="1:5" ht="21" customHeight="1">
      <c r="A1297" s="70"/>
      <c r="B1297" s="93"/>
      <c r="C1297" s="72"/>
      <c r="D1297" s="1"/>
      <c r="E1297" s="73"/>
    </row>
    <row r="1298" spans="1:5" ht="21" customHeight="1">
      <c r="A1298" s="138"/>
      <c r="B1298" s="77" t="s">
        <v>1170</v>
      </c>
      <c r="C1298" s="64">
        <v>8200</v>
      </c>
      <c r="D1298" s="65"/>
      <c r="E1298" s="142">
        <f>+C1298*A1298</f>
        <v>0</v>
      </c>
    </row>
    <row r="1299" spans="1:5" ht="21" customHeight="1">
      <c r="A1299" s="138"/>
      <c r="B1299" s="77" t="s">
        <v>1171</v>
      </c>
      <c r="C1299" s="64">
        <v>8200</v>
      </c>
      <c r="D1299" s="65"/>
      <c r="E1299" s="142">
        <f>+C1299*A1299</f>
        <v>0</v>
      </c>
    </row>
    <row r="1300" spans="1:5" ht="21" customHeight="1">
      <c r="A1300" s="138"/>
      <c r="B1300" s="77" t="s">
        <v>1172</v>
      </c>
      <c r="C1300" s="64">
        <v>17400</v>
      </c>
      <c r="D1300" s="65"/>
      <c r="E1300" s="142">
        <f>+C1300*A1300</f>
        <v>0</v>
      </c>
    </row>
    <row r="1301" spans="1:5" ht="21.75" customHeight="1">
      <c r="A1301" s="138"/>
      <c r="B1301" s="77" t="s">
        <v>1173</v>
      </c>
      <c r="C1301" s="64">
        <v>17400</v>
      </c>
      <c r="D1301" s="65"/>
      <c r="E1301" s="142">
        <f>+C1301*A1301</f>
        <v>0</v>
      </c>
    </row>
    <row r="1302" spans="1:5" ht="21.75" customHeight="1">
      <c r="A1302" s="138"/>
      <c r="B1302" s="77"/>
      <c r="C1302" s="64"/>
      <c r="D1302" s="65"/>
      <c r="E1302" s="142">
        <f>+C1302*A1302</f>
        <v>0</v>
      </c>
    </row>
    <row r="1303" spans="1:5" ht="21.75" customHeight="1">
      <c r="A1303" s="138"/>
      <c r="B1303" s="77"/>
      <c r="C1303" s="64"/>
      <c r="D1303" s="65"/>
      <c r="E1303" s="142">
        <f>+C1303*A1303</f>
        <v>0</v>
      </c>
    </row>
    <row r="1304" spans="1:5" ht="21.75" customHeight="1">
      <c r="A1304" s="138"/>
      <c r="B1304" s="77"/>
      <c r="C1304" s="64"/>
      <c r="D1304" s="65"/>
      <c r="E1304" s="142">
        <f>+C1304*A1304</f>
        <v>0</v>
      </c>
    </row>
    <row r="1305" spans="1:5" ht="21.75" customHeight="1">
      <c r="A1305" s="138"/>
      <c r="B1305" s="77"/>
      <c r="C1305" s="64"/>
      <c r="D1305" s="65"/>
      <c r="E1305" s="142">
        <f>+C1305*A1305</f>
        <v>0</v>
      </c>
    </row>
    <row r="1306" spans="1:5" ht="21.75" customHeight="1">
      <c r="A1306" s="138"/>
      <c r="B1306" s="77"/>
      <c r="C1306" s="64"/>
      <c r="D1306" s="65"/>
      <c r="E1306" s="142">
        <f>+C1306*A1306</f>
        <v>0</v>
      </c>
    </row>
    <row r="1307" spans="1:5" ht="21" customHeight="1">
      <c r="A1307" s="138"/>
      <c r="B1307" s="77"/>
      <c r="C1307" s="64"/>
      <c r="D1307" s="65"/>
      <c r="E1307" s="142">
        <f>+C1307*A1307</f>
        <v>0</v>
      </c>
    </row>
    <row r="1308" spans="1:5" ht="21" customHeight="1">
      <c r="A1308" s="138"/>
      <c r="B1308" s="77"/>
      <c r="C1308" s="64"/>
      <c r="D1308" s="65"/>
      <c r="E1308" s="142">
        <f>+C1308*A1308</f>
        <v>0</v>
      </c>
    </row>
    <row r="1309" spans="1:5" ht="21" customHeight="1">
      <c r="A1309" s="138"/>
      <c r="B1309" s="77"/>
      <c r="C1309" s="64"/>
      <c r="D1309" s="65"/>
      <c r="E1309" s="142">
        <f>+C1309*A1309</f>
        <v>0</v>
      </c>
    </row>
    <row r="1310" spans="1:5" ht="21" customHeight="1">
      <c r="A1310" s="138"/>
      <c r="B1310" s="77"/>
      <c r="C1310" s="64"/>
      <c r="D1310" s="65"/>
      <c r="E1310" s="142">
        <f>+C1310*A1310</f>
        <v>0</v>
      </c>
    </row>
    <row r="1311" spans="1:5" ht="21" customHeight="1" thickBot="1">
      <c r="A1311" s="91"/>
      <c r="B1311" s="95"/>
      <c r="C1311" s="72"/>
      <c r="D1311" s="11"/>
      <c r="E1311" s="73"/>
    </row>
    <row r="1312" spans="1:5" ht="21" customHeight="1" thickBot="1">
      <c r="A1312" s="74" t="str">
        <f>IF(SUM(A1314:A1366)=0,"",9999)</f>
        <v/>
      </c>
      <c r="B1312" s="57" t="s">
        <v>1237</v>
      </c>
      <c r="C1312" s="73"/>
      <c r="D1312" s="1"/>
      <c r="E1312" s="73"/>
    </row>
    <row r="1313" spans="1:5" ht="21" customHeight="1">
      <c r="A1313" s="73"/>
      <c r="B1313" s="71"/>
      <c r="C1313" s="73"/>
      <c r="D1313" s="1"/>
      <c r="E1313" s="1"/>
    </row>
    <row r="1314" spans="1:5" ht="21" customHeight="1">
      <c r="A1314" s="138"/>
      <c r="B1314" s="63" t="s">
        <v>944</v>
      </c>
      <c r="C1314" s="64">
        <v>1150</v>
      </c>
      <c r="D1314" s="65" t="s">
        <v>259</v>
      </c>
      <c r="E1314" s="142">
        <f>+C1314*A1314</f>
        <v>0</v>
      </c>
    </row>
    <row r="1315" spans="1:5" ht="21" customHeight="1">
      <c r="A1315" s="138"/>
      <c r="B1315" s="63" t="s">
        <v>945</v>
      </c>
      <c r="C1315" s="64">
        <v>1500</v>
      </c>
      <c r="D1315" s="65" t="s">
        <v>259</v>
      </c>
      <c r="E1315" s="142">
        <f>+C1315*A1315</f>
        <v>0</v>
      </c>
    </row>
    <row r="1316" spans="1:5" ht="21" customHeight="1">
      <c r="A1316" s="138"/>
      <c r="B1316" s="63" t="s">
        <v>946</v>
      </c>
      <c r="C1316" s="64">
        <v>480</v>
      </c>
      <c r="D1316" s="65" t="s">
        <v>41</v>
      </c>
      <c r="E1316" s="142">
        <f>+C1316*A1316</f>
        <v>0</v>
      </c>
    </row>
    <row r="1317" spans="1:5" ht="21" customHeight="1">
      <c r="A1317" s="138"/>
      <c r="B1317" s="63" t="s">
        <v>947</v>
      </c>
      <c r="C1317" s="64">
        <v>1160</v>
      </c>
      <c r="D1317" s="65" t="s">
        <v>259</v>
      </c>
      <c r="E1317" s="142">
        <f>+C1317*A1317</f>
        <v>0</v>
      </c>
    </row>
    <row r="1318" spans="1:5" ht="21" customHeight="1">
      <c r="A1318" s="138"/>
      <c r="B1318" s="63" t="s">
        <v>948</v>
      </c>
      <c r="C1318" s="64">
        <v>1100</v>
      </c>
      <c r="D1318" s="65" t="s">
        <v>37</v>
      </c>
      <c r="E1318" s="142">
        <f>+C1318*A1318</f>
        <v>0</v>
      </c>
    </row>
    <row r="1319" spans="1:5" ht="21" customHeight="1">
      <c r="A1319" s="138"/>
      <c r="B1319" s="63" t="s">
        <v>949</v>
      </c>
      <c r="C1319" s="64">
        <v>1700</v>
      </c>
      <c r="D1319" s="65" t="s">
        <v>260</v>
      </c>
      <c r="E1319" s="142">
        <f>+C1319*A1319</f>
        <v>0</v>
      </c>
    </row>
    <row r="1320" spans="1:5" ht="21" customHeight="1">
      <c r="A1320" s="138"/>
      <c r="B1320" s="63" t="s">
        <v>950</v>
      </c>
      <c r="C1320" s="64">
        <v>1700</v>
      </c>
      <c r="D1320" s="65" t="s">
        <v>260</v>
      </c>
      <c r="E1320" s="142">
        <f>+C1320*A1320</f>
        <v>0</v>
      </c>
    </row>
    <row r="1321" spans="1:5" ht="21" customHeight="1">
      <c r="A1321" s="138"/>
      <c r="B1321" s="63" t="s">
        <v>951</v>
      </c>
      <c r="C1321" s="64">
        <v>1700</v>
      </c>
      <c r="D1321" s="65" t="s">
        <v>260</v>
      </c>
      <c r="E1321" s="142">
        <f>+C1321*A1321</f>
        <v>0</v>
      </c>
    </row>
    <row r="1322" spans="1:5" ht="21" customHeight="1">
      <c r="A1322" s="138"/>
      <c r="B1322" s="63" t="s">
        <v>952</v>
      </c>
      <c r="C1322" s="64">
        <v>7500</v>
      </c>
      <c r="D1322" s="65"/>
      <c r="E1322" s="142">
        <f>+C1322*A1322</f>
        <v>0</v>
      </c>
    </row>
    <row r="1323" spans="1:5" ht="21" customHeight="1">
      <c r="A1323" s="138"/>
      <c r="B1323" s="63" t="s">
        <v>261</v>
      </c>
      <c r="C1323" s="64">
        <v>9000</v>
      </c>
      <c r="D1323" s="65"/>
      <c r="E1323" s="142">
        <f>+C1323*A1323</f>
        <v>0</v>
      </c>
    </row>
    <row r="1324" spans="1:5" ht="21" customHeight="1">
      <c r="A1324" s="138"/>
      <c r="B1324" s="63" t="s">
        <v>262</v>
      </c>
      <c r="C1324" s="64">
        <v>1700</v>
      </c>
      <c r="D1324" s="65" t="s">
        <v>260</v>
      </c>
      <c r="E1324" s="142">
        <f>+C1324*A1324</f>
        <v>0</v>
      </c>
    </row>
    <row r="1325" spans="1:5" ht="21" customHeight="1">
      <c r="A1325" s="138"/>
      <c r="B1325" s="63" t="s">
        <v>263</v>
      </c>
      <c r="C1325" s="64">
        <v>1700</v>
      </c>
      <c r="D1325" s="65" t="s">
        <v>260</v>
      </c>
      <c r="E1325" s="142">
        <f>+C1325*A1325</f>
        <v>0</v>
      </c>
    </row>
    <row r="1326" spans="1:5" ht="21" customHeight="1">
      <c r="A1326" s="138"/>
      <c r="B1326" s="63" t="s">
        <v>264</v>
      </c>
      <c r="C1326" s="64">
        <v>1550</v>
      </c>
      <c r="D1326" s="65" t="s">
        <v>37</v>
      </c>
      <c r="E1326" s="142">
        <f>+C1326*A1326</f>
        <v>0</v>
      </c>
    </row>
    <row r="1327" spans="1:5" ht="21" customHeight="1">
      <c r="A1327" s="138"/>
      <c r="B1327" s="63" t="s">
        <v>265</v>
      </c>
      <c r="C1327" s="64">
        <v>2000</v>
      </c>
      <c r="D1327" s="65"/>
      <c r="E1327" s="142">
        <f>+C1327*A1327</f>
        <v>0</v>
      </c>
    </row>
    <row r="1328" spans="1:5" ht="21" customHeight="1">
      <c r="A1328" s="138"/>
      <c r="B1328" s="63" t="s">
        <v>266</v>
      </c>
      <c r="C1328" s="64">
        <v>1700</v>
      </c>
      <c r="D1328" s="65" t="s">
        <v>260</v>
      </c>
      <c r="E1328" s="142">
        <f>+C1328*A1328</f>
        <v>0</v>
      </c>
    </row>
    <row r="1329" spans="1:5" ht="21" customHeight="1">
      <c r="A1329" s="138"/>
      <c r="B1329" s="63" t="s">
        <v>267</v>
      </c>
      <c r="C1329" s="64">
        <v>650</v>
      </c>
      <c r="D1329" s="65" t="s">
        <v>41</v>
      </c>
      <c r="E1329" s="142">
        <f>+C1329*A1329</f>
        <v>0</v>
      </c>
    </row>
    <row r="1330" spans="1:5" ht="21" customHeight="1">
      <c r="A1330" s="138"/>
      <c r="B1330" s="63" t="s">
        <v>268</v>
      </c>
      <c r="C1330" s="64">
        <v>1800</v>
      </c>
      <c r="D1330" s="65" t="s">
        <v>37</v>
      </c>
      <c r="E1330" s="142">
        <f>+C1330*A1330</f>
        <v>0</v>
      </c>
    </row>
    <row r="1331" spans="1:5" ht="21" customHeight="1">
      <c r="A1331" s="138"/>
      <c r="B1331" s="63" t="s">
        <v>269</v>
      </c>
      <c r="C1331" s="64">
        <v>1500</v>
      </c>
      <c r="D1331" s="65" t="s">
        <v>270</v>
      </c>
      <c r="E1331" s="142">
        <f>+C1331*A1331</f>
        <v>0</v>
      </c>
    </row>
    <row r="1332" spans="1:5" ht="21" customHeight="1">
      <c r="A1332" s="138"/>
      <c r="B1332" s="63" t="s">
        <v>271</v>
      </c>
      <c r="C1332" s="64">
        <v>1500</v>
      </c>
      <c r="D1332" s="65" t="s">
        <v>270</v>
      </c>
      <c r="E1332" s="142">
        <f>+C1332*A1332</f>
        <v>0</v>
      </c>
    </row>
    <row r="1333" spans="1:5" ht="21" customHeight="1">
      <c r="A1333" s="138"/>
      <c r="B1333" s="63" t="s">
        <v>272</v>
      </c>
      <c r="C1333" s="64">
        <v>2300</v>
      </c>
      <c r="D1333" s="65" t="s">
        <v>259</v>
      </c>
      <c r="E1333" s="142">
        <f>+C1333*A1333</f>
        <v>0</v>
      </c>
    </row>
    <row r="1334" spans="1:5" ht="21" customHeight="1">
      <c r="A1334" s="138"/>
      <c r="B1334" s="63" t="s">
        <v>273</v>
      </c>
      <c r="C1334" s="64">
        <v>1800</v>
      </c>
      <c r="D1334" s="65" t="s">
        <v>270</v>
      </c>
      <c r="E1334" s="142">
        <f>+C1334*A1334</f>
        <v>0</v>
      </c>
    </row>
    <row r="1335" spans="1:5" ht="21" customHeight="1">
      <c r="A1335" s="138"/>
      <c r="B1335" s="63" t="s">
        <v>274</v>
      </c>
      <c r="C1335" s="64">
        <v>5500</v>
      </c>
      <c r="D1335" s="65" t="s">
        <v>275</v>
      </c>
      <c r="E1335" s="142">
        <f>+C1335*A1335</f>
        <v>0</v>
      </c>
    </row>
    <row r="1336" spans="1:5" ht="21" customHeight="1">
      <c r="A1336" s="138"/>
      <c r="B1336" s="63" t="s">
        <v>276</v>
      </c>
      <c r="C1336" s="64">
        <v>2300</v>
      </c>
      <c r="D1336" s="65" t="s">
        <v>259</v>
      </c>
      <c r="E1336" s="142">
        <f>+C1336*A1336</f>
        <v>0</v>
      </c>
    </row>
    <row r="1337" spans="1:5" ht="21" customHeight="1">
      <c r="A1337" s="138"/>
      <c r="B1337" s="63" t="s">
        <v>277</v>
      </c>
      <c r="C1337" s="64">
        <v>2000</v>
      </c>
      <c r="D1337" s="65" t="s">
        <v>270</v>
      </c>
      <c r="E1337" s="142">
        <f>+C1337*A1337</f>
        <v>0</v>
      </c>
    </row>
    <row r="1338" spans="1:5" ht="21" customHeight="1">
      <c r="A1338" s="138"/>
      <c r="B1338" s="63" t="s">
        <v>278</v>
      </c>
      <c r="C1338" s="64">
        <v>11300</v>
      </c>
      <c r="D1338" s="65" t="s">
        <v>279</v>
      </c>
      <c r="E1338" s="142">
        <f>+C1338*A1338</f>
        <v>0</v>
      </c>
    </row>
    <row r="1339" spans="1:5" ht="21" customHeight="1">
      <c r="A1339" s="138"/>
      <c r="B1339" s="63" t="s">
        <v>280</v>
      </c>
      <c r="C1339" s="64">
        <v>750</v>
      </c>
      <c r="D1339" s="65"/>
      <c r="E1339" s="142">
        <f>+C1339*A1339</f>
        <v>0</v>
      </c>
    </row>
    <row r="1340" spans="1:5" ht="21" customHeight="1">
      <c r="A1340" s="138"/>
      <c r="B1340" s="63" t="s">
        <v>281</v>
      </c>
      <c r="C1340" s="64">
        <v>660</v>
      </c>
      <c r="D1340" s="65"/>
      <c r="E1340" s="142">
        <f>+C1340*A1340</f>
        <v>0</v>
      </c>
    </row>
    <row r="1341" spans="1:5" ht="21" customHeight="1">
      <c r="A1341" s="138"/>
      <c r="B1341" s="63" t="s">
        <v>282</v>
      </c>
      <c r="C1341" s="64">
        <v>2500</v>
      </c>
      <c r="D1341" s="65" t="s">
        <v>283</v>
      </c>
      <c r="E1341" s="142">
        <f>+C1341*A1341</f>
        <v>0</v>
      </c>
    </row>
    <row r="1342" spans="1:5" ht="21" customHeight="1">
      <c r="A1342" s="138"/>
      <c r="B1342" s="63" t="s">
        <v>284</v>
      </c>
      <c r="C1342" s="64">
        <v>1700</v>
      </c>
      <c r="D1342" s="65"/>
      <c r="E1342" s="142">
        <f>+C1342*A1342</f>
        <v>0</v>
      </c>
    </row>
    <row r="1343" spans="1:5" ht="21" customHeight="1">
      <c r="A1343" s="138"/>
      <c r="B1343" s="63" t="s">
        <v>285</v>
      </c>
      <c r="C1343" s="64">
        <v>600</v>
      </c>
      <c r="D1343" s="65"/>
      <c r="E1343" s="142">
        <f>+C1343*A1343</f>
        <v>0</v>
      </c>
    </row>
    <row r="1344" spans="1:5" ht="20.25" customHeight="1">
      <c r="A1344" s="138"/>
      <c r="B1344" s="63" t="s">
        <v>286</v>
      </c>
      <c r="C1344" s="64">
        <v>550</v>
      </c>
      <c r="D1344" s="65" t="s">
        <v>41</v>
      </c>
      <c r="E1344" s="142">
        <f>+C1344*A1344</f>
        <v>0</v>
      </c>
    </row>
    <row r="1345" spans="1:5" ht="21" customHeight="1">
      <c r="A1345" s="138"/>
      <c r="B1345" s="63" t="s">
        <v>287</v>
      </c>
      <c r="C1345" s="64">
        <v>2600</v>
      </c>
      <c r="D1345" s="65"/>
      <c r="E1345" s="142">
        <f>+C1345*A1345</f>
        <v>0</v>
      </c>
    </row>
    <row r="1346" spans="1:5" ht="21" customHeight="1">
      <c r="A1346" s="138"/>
      <c r="B1346" s="63" t="s">
        <v>288</v>
      </c>
      <c r="C1346" s="64">
        <v>580</v>
      </c>
      <c r="D1346" s="65"/>
      <c r="E1346" s="142">
        <f>+C1346*A1346</f>
        <v>0</v>
      </c>
    </row>
    <row r="1347" spans="1:5" ht="21" customHeight="1">
      <c r="A1347" s="138"/>
      <c r="B1347" s="63" t="s">
        <v>289</v>
      </c>
      <c r="C1347" s="64">
        <v>2050</v>
      </c>
      <c r="D1347" s="65"/>
      <c r="E1347" s="142">
        <f>+C1347*A1347</f>
        <v>0</v>
      </c>
    </row>
    <row r="1348" spans="1:5" ht="21" customHeight="1">
      <c r="A1348" s="138"/>
      <c r="B1348" s="63" t="s">
        <v>290</v>
      </c>
      <c r="C1348" s="64">
        <v>1500</v>
      </c>
      <c r="D1348" s="65"/>
      <c r="E1348" s="142">
        <f>+C1348*A1348</f>
        <v>0</v>
      </c>
    </row>
    <row r="1349" spans="1:5" ht="21" customHeight="1">
      <c r="A1349" s="138"/>
      <c r="B1349" s="63" t="s">
        <v>1241</v>
      </c>
      <c r="C1349" s="64">
        <v>450</v>
      </c>
      <c r="D1349" s="65"/>
      <c r="E1349" s="142">
        <f>+C1349*A1349</f>
        <v>0</v>
      </c>
    </row>
    <row r="1350" spans="1:5" ht="21" customHeight="1">
      <c r="A1350" s="138"/>
      <c r="B1350" s="63" t="s">
        <v>291</v>
      </c>
      <c r="C1350" s="64">
        <v>2300</v>
      </c>
      <c r="D1350" s="65"/>
      <c r="E1350" s="142">
        <f>+C1350*A1350</f>
        <v>0</v>
      </c>
    </row>
    <row r="1351" spans="1:5" ht="21" customHeight="1">
      <c r="A1351" s="138"/>
      <c r="B1351" s="63" t="s">
        <v>292</v>
      </c>
      <c r="C1351" s="64">
        <v>1800</v>
      </c>
      <c r="D1351" s="65"/>
      <c r="E1351" s="142">
        <f>+C1351*A1351</f>
        <v>0</v>
      </c>
    </row>
    <row r="1352" spans="1:5" ht="21" customHeight="1">
      <c r="A1352" s="138"/>
      <c r="B1352" s="63" t="s">
        <v>293</v>
      </c>
      <c r="C1352" s="64">
        <v>1650</v>
      </c>
      <c r="D1352" s="65"/>
      <c r="E1352" s="142">
        <f>+C1352*A1352</f>
        <v>0</v>
      </c>
    </row>
    <row r="1353" spans="1:5" ht="21" customHeight="1">
      <c r="A1353" s="138"/>
      <c r="B1353" s="63" t="s">
        <v>294</v>
      </c>
      <c r="C1353" s="64">
        <v>1800</v>
      </c>
      <c r="D1353" s="65"/>
      <c r="E1353" s="142">
        <f>+C1353*A1353</f>
        <v>0</v>
      </c>
    </row>
    <row r="1354" spans="1:5" ht="21" customHeight="1">
      <c r="A1354" s="138"/>
      <c r="B1354" s="63" t="s">
        <v>295</v>
      </c>
      <c r="C1354" s="64">
        <v>700</v>
      </c>
      <c r="D1354" s="65"/>
      <c r="E1354" s="142">
        <f>+C1354*A1354</f>
        <v>0</v>
      </c>
    </row>
    <row r="1355" spans="1:5" ht="21" customHeight="1">
      <c r="A1355" s="138"/>
      <c r="B1355" s="124" t="s">
        <v>1234</v>
      </c>
      <c r="C1355" s="146">
        <v>1800</v>
      </c>
      <c r="D1355" s="65"/>
      <c r="E1355" s="142">
        <f>+C1355*A1355</f>
        <v>0</v>
      </c>
    </row>
    <row r="1356" spans="1:5" ht="21" customHeight="1">
      <c r="A1356" s="138"/>
      <c r="B1356" s="124" t="s">
        <v>1235</v>
      </c>
      <c r="C1356" s="146">
        <v>1800</v>
      </c>
      <c r="D1356" s="65"/>
      <c r="E1356" s="142">
        <f>+C1356*A1356</f>
        <v>0</v>
      </c>
    </row>
    <row r="1357" spans="1:5" ht="21" customHeight="1">
      <c r="A1357" s="138"/>
      <c r="B1357" s="124" t="s">
        <v>1249</v>
      </c>
      <c r="C1357" s="146">
        <v>1200</v>
      </c>
      <c r="D1357" s="65"/>
      <c r="E1357" s="142">
        <f>+C1357*A1357</f>
        <v>0</v>
      </c>
    </row>
    <row r="1358" spans="1:5" ht="21" customHeight="1">
      <c r="A1358" s="138"/>
      <c r="B1358" s="124"/>
      <c r="C1358" s="146"/>
      <c r="D1358" s="65"/>
      <c r="E1358" s="142">
        <f>+C1358*A1358</f>
        <v>0</v>
      </c>
    </row>
    <row r="1359" spans="1:5" ht="21" customHeight="1">
      <c r="A1359" s="138"/>
      <c r="B1359" s="124"/>
      <c r="C1359" s="146"/>
      <c r="D1359" s="65"/>
      <c r="E1359" s="142">
        <f>+C1359*A1359</f>
        <v>0</v>
      </c>
    </row>
    <row r="1360" spans="1:5" ht="21" customHeight="1">
      <c r="A1360" s="138"/>
      <c r="B1360" s="77"/>
      <c r="C1360" s="64"/>
      <c r="D1360" s="65"/>
      <c r="E1360" s="142">
        <f>+C1360*A1360</f>
        <v>0</v>
      </c>
    </row>
    <row r="1361" spans="1:5" ht="21" customHeight="1">
      <c r="A1361" s="138"/>
      <c r="B1361" s="77"/>
      <c r="C1361" s="64"/>
      <c r="D1361" s="65"/>
      <c r="E1361" s="142">
        <f>+C1361*A1361</f>
        <v>0</v>
      </c>
    </row>
    <row r="1362" spans="1:5" ht="21" customHeight="1">
      <c r="A1362" s="138"/>
      <c r="B1362" s="77"/>
      <c r="C1362" s="64"/>
      <c r="D1362" s="65"/>
      <c r="E1362" s="142">
        <f>+C1362*A1362</f>
        <v>0</v>
      </c>
    </row>
    <row r="1363" spans="1:5" ht="21" customHeight="1">
      <c r="A1363" s="138"/>
      <c r="B1363" s="77"/>
      <c r="C1363" s="64"/>
      <c r="D1363" s="65"/>
      <c r="E1363" s="142">
        <f>+C1363*A1363</f>
        <v>0</v>
      </c>
    </row>
    <row r="1364" spans="1:5" ht="21" customHeight="1">
      <c r="A1364" s="138"/>
      <c r="B1364" s="77"/>
      <c r="C1364" s="64"/>
      <c r="D1364" s="160"/>
      <c r="E1364" s="161">
        <f>+C1364*A1364</f>
        <v>0</v>
      </c>
    </row>
    <row r="1365" spans="1:5" ht="21" customHeight="1">
      <c r="A1365" s="138"/>
      <c r="B1365" s="77"/>
      <c r="C1365" s="162"/>
      <c r="D1365" s="158"/>
      <c r="E1365" s="159">
        <f>+C1365*A1365</f>
        <v>0</v>
      </c>
    </row>
    <row r="1366" spans="1:5" ht="21" customHeight="1">
      <c r="A1366" s="138"/>
      <c r="B1366" s="77"/>
      <c r="C1366" s="162"/>
      <c r="D1366" s="158"/>
      <c r="E1366" s="159">
        <f>+C1366*A1366</f>
        <v>0</v>
      </c>
    </row>
    <row r="1367" spans="1:5" ht="21" customHeight="1">
      <c r="A1367" s="149"/>
      <c r="B1367" s="150"/>
      <c r="C1367" s="151"/>
      <c r="D1367" s="152"/>
      <c r="E1367" s="153"/>
    </row>
    <row r="1368" spans="1:5" ht="21" customHeight="1">
      <c r="A1368" s="149"/>
      <c r="B1368" s="154" t="s">
        <v>1256</v>
      </c>
      <c r="C1368" s="151"/>
      <c r="D1368" s="152"/>
      <c r="E1368" s="153"/>
    </row>
    <row r="1369" spans="1:5" ht="21" customHeight="1">
      <c r="A1369" s="149"/>
      <c r="B1369" s="150"/>
      <c r="C1369" s="151"/>
      <c r="D1369" s="152"/>
      <c r="E1369" s="153"/>
    </row>
    <row r="1370" spans="1:5" ht="21" customHeight="1">
      <c r="A1370" s="155"/>
      <c r="B1370" s="63" t="s">
        <v>1257</v>
      </c>
      <c r="C1370" s="64">
        <v>5100</v>
      </c>
      <c r="D1370" s="65" t="s">
        <v>24</v>
      </c>
      <c r="E1370" s="142">
        <f>+C1370*A1370</f>
        <v>0</v>
      </c>
    </row>
    <row r="1371" spans="1:5" ht="21" customHeight="1">
      <c r="A1371" s="155"/>
      <c r="B1371" s="63" t="s">
        <v>1289</v>
      </c>
      <c r="C1371" s="64">
        <v>600</v>
      </c>
      <c r="D1371" s="65" t="s">
        <v>43</v>
      </c>
      <c r="E1371" s="142">
        <f>+C1371*A1371</f>
        <v>0</v>
      </c>
    </row>
    <row r="1372" spans="1:5" ht="21" customHeight="1">
      <c r="A1372" s="155"/>
      <c r="B1372" s="63" t="s">
        <v>1290</v>
      </c>
      <c r="C1372" s="64">
        <v>5500</v>
      </c>
      <c r="D1372" s="65" t="s">
        <v>24</v>
      </c>
      <c r="E1372" s="142">
        <f>+C1372*A1372</f>
        <v>0</v>
      </c>
    </row>
    <row r="1373" spans="1:5" ht="21" customHeight="1">
      <c r="A1373" s="155"/>
      <c r="B1373" s="63" t="s">
        <v>1291</v>
      </c>
      <c r="C1373" s="64">
        <v>800</v>
      </c>
      <c r="D1373" s="65" t="s">
        <v>46</v>
      </c>
      <c r="E1373" s="142">
        <f>+C1373*A1373</f>
        <v>0</v>
      </c>
    </row>
    <row r="1374" spans="1:5" ht="21" customHeight="1">
      <c r="A1374" s="155"/>
      <c r="B1374" s="63" t="s">
        <v>1292</v>
      </c>
      <c r="C1374" s="64">
        <v>3000</v>
      </c>
      <c r="D1374" s="65"/>
      <c r="E1374" s="142">
        <f>+C1374*A1374</f>
        <v>0</v>
      </c>
    </row>
    <row r="1375" spans="1:5" ht="21" customHeight="1">
      <c r="A1375" s="155"/>
      <c r="B1375" s="69" t="s">
        <v>1293</v>
      </c>
      <c r="C1375" s="64">
        <v>800</v>
      </c>
      <c r="D1375" s="65" t="s">
        <v>1215</v>
      </c>
      <c r="E1375" s="142">
        <f>+C1375*A1375</f>
        <v>0</v>
      </c>
    </row>
    <row r="1376" spans="1:5" ht="21" customHeight="1">
      <c r="A1376" s="155"/>
      <c r="B1376" s="69" t="s">
        <v>1294</v>
      </c>
      <c r="C1376" s="64">
        <v>2500</v>
      </c>
      <c r="D1376" s="65" t="s">
        <v>1214</v>
      </c>
      <c r="E1376" s="142">
        <f>+C1376*A1376</f>
        <v>0</v>
      </c>
    </row>
    <row r="1377" spans="1:5" ht="21" customHeight="1">
      <c r="A1377" s="155"/>
      <c r="B1377" s="69" t="s">
        <v>1295</v>
      </c>
      <c r="C1377" s="64">
        <v>3900</v>
      </c>
      <c r="D1377" s="65" t="s">
        <v>1214</v>
      </c>
      <c r="E1377" s="142">
        <f>+C1377*A1377</f>
        <v>0</v>
      </c>
    </row>
    <row r="1378" spans="1:5" ht="21" customHeight="1">
      <c r="A1378" s="155"/>
      <c r="B1378" s="63" t="s">
        <v>1296</v>
      </c>
      <c r="C1378" s="64">
        <v>2000</v>
      </c>
      <c r="D1378" s="65" t="s">
        <v>327</v>
      </c>
      <c r="E1378" s="142">
        <f>+C1378*A1378</f>
        <v>0</v>
      </c>
    </row>
    <row r="1379" spans="1:5" ht="21" customHeight="1">
      <c r="A1379" s="155"/>
      <c r="B1379" s="63" t="s">
        <v>1297</v>
      </c>
      <c r="C1379" s="64">
        <v>1000</v>
      </c>
      <c r="D1379" s="65" t="s">
        <v>30</v>
      </c>
      <c r="E1379" s="142">
        <f>+C1379*A1379</f>
        <v>0</v>
      </c>
    </row>
    <row r="1380" spans="1:5" ht="21" customHeight="1">
      <c r="A1380" s="155"/>
      <c r="B1380" s="63" t="s">
        <v>1298</v>
      </c>
      <c r="C1380" s="64">
        <v>1300</v>
      </c>
      <c r="D1380" s="65" t="s">
        <v>30</v>
      </c>
      <c r="E1380" s="142">
        <f>+C1380*A1380</f>
        <v>0</v>
      </c>
    </row>
    <row r="1381" spans="1:5" ht="21" customHeight="1">
      <c r="A1381" s="155"/>
      <c r="B1381" s="63" t="s">
        <v>1299</v>
      </c>
      <c r="C1381" s="64">
        <v>2800</v>
      </c>
      <c r="D1381" s="65" t="s">
        <v>30</v>
      </c>
      <c r="E1381" s="142">
        <f>+C1381*A1381</f>
        <v>0</v>
      </c>
    </row>
    <row r="1382" spans="1:5" ht="21" customHeight="1">
      <c r="A1382" s="155"/>
      <c r="B1382" s="63" t="s">
        <v>1300</v>
      </c>
      <c r="C1382" s="64">
        <v>4000</v>
      </c>
      <c r="D1382" s="65" t="s">
        <v>30</v>
      </c>
      <c r="E1382" s="142">
        <f>+C1382*A1382</f>
        <v>0</v>
      </c>
    </row>
    <row r="1383" spans="1:5" ht="21" customHeight="1">
      <c r="A1383" s="155"/>
      <c r="B1383" s="63" t="s">
        <v>1301</v>
      </c>
      <c r="C1383" s="64">
        <v>5200</v>
      </c>
      <c r="D1383" s="65" t="s">
        <v>30</v>
      </c>
      <c r="E1383" s="142">
        <f>+C1383*A1383</f>
        <v>0</v>
      </c>
    </row>
    <row r="1384" spans="1:5" ht="21" customHeight="1">
      <c r="A1384" s="155"/>
      <c r="B1384" s="63" t="s">
        <v>1302</v>
      </c>
      <c r="C1384" s="64">
        <v>9500</v>
      </c>
      <c r="D1384" s="65" t="s">
        <v>23</v>
      </c>
      <c r="E1384" s="142">
        <f>+C1384*A1384</f>
        <v>0</v>
      </c>
    </row>
    <row r="1385" spans="1:5" ht="21" customHeight="1">
      <c r="A1385" s="155"/>
      <c r="B1385" s="63" t="s">
        <v>1303</v>
      </c>
      <c r="C1385" s="64">
        <v>2500</v>
      </c>
      <c r="D1385" s="65"/>
      <c r="E1385" s="142">
        <f>+C1385*A1385</f>
        <v>0</v>
      </c>
    </row>
    <row r="1386" spans="1:5" ht="21" customHeight="1">
      <c r="A1386" s="155"/>
      <c r="B1386" s="63" t="s">
        <v>1304</v>
      </c>
      <c r="C1386" s="64">
        <v>1350</v>
      </c>
      <c r="D1386" s="65" t="s">
        <v>327</v>
      </c>
      <c r="E1386" s="142">
        <f>+C1386*A1386</f>
        <v>0</v>
      </c>
    </row>
    <row r="1387" spans="1:5" ht="21" customHeight="1">
      <c r="A1387" s="155"/>
      <c r="B1387" s="63" t="s">
        <v>1305</v>
      </c>
      <c r="C1387" s="64">
        <v>1150</v>
      </c>
      <c r="D1387" s="65"/>
      <c r="E1387" s="142">
        <f>+C1387*A1387</f>
        <v>0</v>
      </c>
    </row>
    <row r="1388" spans="1:5" ht="21" customHeight="1">
      <c r="A1388" s="155"/>
      <c r="B1388" s="69" t="s">
        <v>1307</v>
      </c>
      <c r="C1388" s="64">
        <v>600</v>
      </c>
      <c r="D1388" s="65"/>
      <c r="E1388" s="142">
        <f>+C1388*A1388</f>
        <v>0</v>
      </c>
    </row>
    <row r="1389" spans="1:5" ht="21" customHeight="1">
      <c r="A1389" s="138"/>
      <c r="B1389" s="63" t="s">
        <v>1306</v>
      </c>
      <c r="C1389" s="64">
        <v>1500</v>
      </c>
      <c r="D1389" s="65"/>
      <c r="E1389" s="142">
        <f>+C1389*A1389</f>
        <v>0</v>
      </c>
    </row>
    <row r="1390" spans="1:5" ht="21" customHeight="1">
      <c r="A1390" s="155"/>
      <c r="B1390" s="156" t="s">
        <v>1308</v>
      </c>
      <c r="C1390" s="157">
        <v>3800</v>
      </c>
      <c r="D1390" s="158" t="s">
        <v>1310</v>
      </c>
      <c r="E1390" s="142">
        <f>+C1390*A1390</f>
        <v>0</v>
      </c>
    </row>
    <row r="1391" spans="1:5" ht="21" customHeight="1">
      <c r="A1391" s="155"/>
      <c r="B1391" s="156" t="s">
        <v>1309</v>
      </c>
      <c r="C1391" s="157">
        <v>3100</v>
      </c>
      <c r="D1391" s="158" t="s">
        <v>1310</v>
      </c>
      <c r="E1391" s="142">
        <f>+C1391*A1391</f>
        <v>0</v>
      </c>
    </row>
    <row r="1392" spans="1:5" ht="21" customHeight="1">
      <c r="A1392" s="155"/>
      <c r="B1392" s="156" t="s">
        <v>1311</v>
      </c>
      <c r="C1392" s="157">
        <v>780</v>
      </c>
      <c r="D1392" s="158"/>
      <c r="E1392" s="142">
        <f>+C1392*A1392</f>
        <v>0</v>
      </c>
    </row>
    <row r="1393" spans="1:5" ht="21" customHeight="1">
      <c r="A1393" s="155"/>
      <c r="B1393" s="156" t="s">
        <v>1317</v>
      </c>
      <c r="C1393" s="157">
        <v>300</v>
      </c>
      <c r="D1393" s="158"/>
      <c r="E1393" s="142">
        <f>+C1393*A1393</f>
        <v>0</v>
      </c>
    </row>
    <row r="1394" spans="1:5" ht="21" customHeight="1">
      <c r="A1394" s="155"/>
      <c r="B1394" s="156" t="s">
        <v>1318</v>
      </c>
      <c r="C1394" s="157">
        <v>1400</v>
      </c>
      <c r="D1394" s="158"/>
      <c r="E1394" s="142">
        <f>+C1394*A1394</f>
        <v>0</v>
      </c>
    </row>
    <row r="1395" spans="1:5" ht="21" customHeight="1">
      <c r="A1395" s="155"/>
      <c r="B1395" s="156" t="s">
        <v>1320</v>
      </c>
      <c r="C1395" s="157">
        <v>780</v>
      </c>
      <c r="D1395" s="158"/>
      <c r="E1395" s="142">
        <f>+C1395*A1395</f>
        <v>0</v>
      </c>
    </row>
    <row r="1396" spans="1:5" ht="21" customHeight="1">
      <c r="A1396" s="155"/>
      <c r="B1396" s="156" t="s">
        <v>1319</v>
      </c>
      <c r="C1396" s="157">
        <v>5200</v>
      </c>
      <c r="D1396" s="158"/>
      <c r="E1396" s="142">
        <f>+C1396*A1396</f>
        <v>0</v>
      </c>
    </row>
    <row r="1397" spans="1:5" ht="21" customHeight="1">
      <c r="A1397" s="155"/>
      <c r="B1397" s="156" t="s">
        <v>1321</v>
      </c>
      <c r="C1397" s="157">
        <v>3000</v>
      </c>
      <c r="D1397" s="158"/>
      <c r="E1397" s="142">
        <f>+C1397*A1397</f>
        <v>0</v>
      </c>
    </row>
    <row r="1398" spans="1:5" ht="21" customHeight="1">
      <c r="A1398" s="155"/>
      <c r="B1398" s="156" t="s">
        <v>1322</v>
      </c>
      <c r="C1398" s="157">
        <v>4900</v>
      </c>
      <c r="D1398" s="158"/>
      <c r="E1398" s="142">
        <f>+C1398*A1398</f>
        <v>0</v>
      </c>
    </row>
    <row r="1399" spans="1:5" ht="21" customHeight="1">
      <c r="A1399" s="155"/>
      <c r="B1399" s="156" t="s">
        <v>1323</v>
      </c>
      <c r="C1399" s="157">
        <v>4900</v>
      </c>
      <c r="D1399" s="158"/>
      <c r="E1399" s="142">
        <f>+C1399*A1399</f>
        <v>0</v>
      </c>
    </row>
    <row r="1400" spans="1:5" ht="21" customHeight="1">
      <c r="A1400" s="155"/>
      <c r="B1400" s="156" t="s">
        <v>1325</v>
      </c>
      <c r="C1400" s="157">
        <v>4900</v>
      </c>
      <c r="D1400" s="158"/>
      <c r="E1400" s="142">
        <f>+C1400*A1400</f>
        <v>0</v>
      </c>
    </row>
    <row r="1401" spans="1:5" ht="21" customHeight="1">
      <c r="A1401" s="155"/>
      <c r="B1401" s="156" t="s">
        <v>1324</v>
      </c>
      <c r="C1401" s="157">
        <v>4900</v>
      </c>
      <c r="D1401" s="158"/>
      <c r="E1401" s="142">
        <f>+C1401*A1401</f>
        <v>0</v>
      </c>
    </row>
    <row r="1402" spans="1:5" ht="21" customHeight="1">
      <c r="A1402" s="155"/>
      <c r="B1402" s="156"/>
      <c r="C1402" s="157"/>
      <c r="D1402" s="158"/>
      <c r="E1402" s="142">
        <f>+C1402*A1402</f>
        <v>0</v>
      </c>
    </row>
    <row r="1403" spans="1:5" ht="21" customHeight="1">
      <c r="A1403" s="155"/>
      <c r="B1403" s="156"/>
      <c r="C1403" s="157"/>
      <c r="D1403" s="158"/>
      <c r="E1403" s="142">
        <f>+C1403*A1403</f>
        <v>0</v>
      </c>
    </row>
    <row r="1404" spans="1:5" ht="21" customHeight="1">
      <c r="A1404" s="155"/>
      <c r="B1404" s="156"/>
      <c r="C1404" s="157"/>
      <c r="D1404" s="158"/>
      <c r="E1404" s="142">
        <f>+C1404*A1404</f>
        <v>0</v>
      </c>
    </row>
    <row r="1405" spans="1:5" ht="21" customHeight="1">
      <c r="A1405" s="155"/>
      <c r="B1405" s="156"/>
      <c r="C1405" s="157"/>
      <c r="D1405" s="158"/>
      <c r="E1405" s="142">
        <f>+C1405*A1405</f>
        <v>0</v>
      </c>
    </row>
    <row r="1406" spans="1:5" ht="21" customHeight="1">
      <c r="A1406" s="155"/>
      <c r="B1406" s="156"/>
      <c r="C1406" s="157"/>
      <c r="D1406" s="158"/>
      <c r="E1406" s="142">
        <f>+C1406*A1406</f>
        <v>0</v>
      </c>
    </row>
    <row r="1407" spans="1:5" ht="21" customHeight="1">
      <c r="A1407" s="155"/>
      <c r="B1407" s="156"/>
      <c r="C1407" s="157"/>
      <c r="D1407" s="158"/>
      <c r="E1407" s="142">
        <f>+C1407*A1407</f>
        <v>0</v>
      </c>
    </row>
    <row r="1408" spans="1:5" ht="21" customHeight="1">
      <c r="A1408" s="155"/>
      <c r="B1408" s="156"/>
      <c r="C1408" s="157"/>
      <c r="D1408" s="158"/>
      <c r="E1408" s="142">
        <f>+C1408*A1408</f>
        <v>0</v>
      </c>
    </row>
    <row r="1409" spans="1:6" ht="21" customHeight="1">
      <c r="A1409" s="155"/>
      <c r="B1409" s="156"/>
      <c r="C1409" s="157"/>
      <c r="D1409" s="158"/>
      <c r="E1409" s="142">
        <f>+C1409*A1409</f>
        <v>0</v>
      </c>
    </row>
    <row r="1410" spans="1:6" ht="21" customHeight="1">
      <c r="A1410" s="155"/>
      <c r="B1410" s="156"/>
      <c r="C1410" s="157"/>
      <c r="D1410" s="158"/>
      <c r="E1410" s="142">
        <f>+C1410*A1410</f>
        <v>0</v>
      </c>
    </row>
    <row r="1411" spans="1:6" ht="21" customHeight="1">
      <c r="A1411" s="155"/>
      <c r="B1411" s="156"/>
      <c r="C1411" s="157"/>
      <c r="D1411" s="158"/>
      <c r="E1411" s="142">
        <f>+C1411*A1411</f>
        <v>0</v>
      </c>
    </row>
    <row r="1412" spans="1:6" ht="21" customHeight="1">
      <c r="A1412" s="155"/>
      <c r="B1412" s="156"/>
      <c r="C1412" s="157"/>
      <c r="D1412" s="158"/>
      <c r="E1412" s="142">
        <f>+C1412*A1412</f>
        <v>0</v>
      </c>
    </row>
    <row r="1413" spans="1:6" ht="21" customHeight="1">
      <c r="A1413" s="155"/>
      <c r="B1413" s="156"/>
      <c r="C1413" s="157"/>
      <c r="D1413" s="158"/>
      <c r="E1413" s="142">
        <f>+C1413*A1413</f>
        <v>0</v>
      </c>
    </row>
    <row r="1414" spans="1:6" ht="21" customHeight="1" thickBot="1">
      <c r="A1414" s="74"/>
      <c r="B1414" s="70"/>
      <c r="C1414" s="73"/>
      <c r="D1414" s="75"/>
      <c r="E1414" s="73"/>
    </row>
    <row r="1415" spans="1:6" ht="21" customHeight="1" thickBot="1">
      <c r="A1415" s="74" t="str">
        <f>IF(SUM(A1417:A1468)=0,"",9999)</f>
        <v/>
      </c>
      <c r="B1415" s="57" t="s">
        <v>1238</v>
      </c>
      <c r="C1415" s="72"/>
      <c r="D1415" s="1"/>
      <c r="E1415" s="73"/>
    </row>
    <row r="1416" spans="1:6" ht="17.25" customHeight="1">
      <c r="A1416" s="1"/>
      <c r="B1416" s="1"/>
      <c r="C1416" s="72"/>
      <c r="D1416" s="1"/>
      <c r="E1416" s="1"/>
      <c r="F1416" s="1"/>
    </row>
    <row r="1417" spans="1:6" ht="21" customHeight="1">
      <c r="A1417" s="138"/>
      <c r="B1417" s="63" t="s">
        <v>953</v>
      </c>
      <c r="C1417" s="64">
        <v>2300</v>
      </c>
      <c r="D1417" s="65" t="s">
        <v>259</v>
      </c>
      <c r="E1417" s="142">
        <f>+C1417*A1417</f>
        <v>0</v>
      </c>
    </row>
    <row r="1418" spans="1:6" ht="21" customHeight="1">
      <c r="A1418" s="138"/>
      <c r="B1418" s="63" t="s">
        <v>954</v>
      </c>
      <c r="C1418" s="64">
        <v>2000</v>
      </c>
      <c r="D1418" s="65" t="s">
        <v>37</v>
      </c>
      <c r="E1418" s="142">
        <f>+C1418*A1418</f>
        <v>0</v>
      </c>
    </row>
    <row r="1419" spans="1:6" ht="21" customHeight="1">
      <c r="A1419" s="138"/>
      <c r="B1419" s="63" t="s">
        <v>1258</v>
      </c>
      <c r="C1419" s="64">
        <v>1000</v>
      </c>
      <c r="D1419" s="65" t="s">
        <v>259</v>
      </c>
      <c r="E1419" s="142">
        <f>+C1419*A1419</f>
        <v>0</v>
      </c>
    </row>
    <row r="1420" spans="1:6" ht="21" customHeight="1">
      <c r="A1420" s="138"/>
      <c r="B1420" s="63" t="s">
        <v>1259</v>
      </c>
      <c r="C1420" s="64">
        <v>1200</v>
      </c>
      <c r="D1420" s="65" t="s">
        <v>46</v>
      </c>
      <c r="E1420" s="142">
        <f>+C1420*A1420</f>
        <v>0</v>
      </c>
    </row>
    <row r="1421" spans="1:6" ht="21" customHeight="1">
      <c r="A1421" s="138"/>
      <c r="B1421" s="63" t="s">
        <v>1260</v>
      </c>
      <c r="C1421" s="64">
        <v>8100</v>
      </c>
      <c r="D1421" s="65"/>
      <c r="E1421" s="142">
        <f>+C1421*A1421</f>
        <v>0</v>
      </c>
    </row>
    <row r="1422" spans="1:6" ht="21" customHeight="1">
      <c r="A1422" s="138"/>
      <c r="B1422" s="63" t="s">
        <v>1261</v>
      </c>
      <c r="C1422" s="64">
        <v>8600</v>
      </c>
      <c r="D1422" s="65"/>
      <c r="E1422" s="142">
        <f>+C1422*A1422</f>
        <v>0</v>
      </c>
    </row>
    <row r="1423" spans="1:6" ht="21" customHeight="1">
      <c r="A1423" s="138"/>
      <c r="B1423" s="63" t="s">
        <v>1262</v>
      </c>
      <c r="C1423" s="64">
        <v>700</v>
      </c>
      <c r="D1423" s="65"/>
      <c r="E1423" s="142">
        <f>+C1423*A1423</f>
        <v>0</v>
      </c>
    </row>
    <row r="1424" spans="1:6" ht="21" customHeight="1">
      <c r="A1424" s="138"/>
      <c r="B1424" s="63" t="s">
        <v>1263</v>
      </c>
      <c r="C1424" s="64">
        <v>2700</v>
      </c>
      <c r="D1424" s="65" t="s">
        <v>259</v>
      </c>
      <c r="E1424" s="142">
        <f>+C1424*A1424</f>
        <v>0</v>
      </c>
    </row>
    <row r="1425" spans="1:5" ht="21" customHeight="1">
      <c r="A1425" s="138"/>
      <c r="B1425" s="63" t="s">
        <v>1264</v>
      </c>
      <c r="C1425" s="64">
        <v>3700</v>
      </c>
      <c r="D1425" s="65"/>
      <c r="E1425" s="142">
        <f>+C1425*A1425</f>
        <v>0</v>
      </c>
    </row>
    <row r="1426" spans="1:5" ht="21" customHeight="1">
      <c r="A1426" s="138"/>
      <c r="B1426" s="63" t="s">
        <v>1265</v>
      </c>
      <c r="C1426" s="64">
        <v>1500</v>
      </c>
      <c r="D1426" s="65"/>
      <c r="E1426" s="142">
        <f>+C1426*A1426</f>
        <v>0</v>
      </c>
    </row>
    <row r="1427" spans="1:5" ht="21" customHeight="1">
      <c r="A1427" s="138"/>
      <c r="B1427" s="63" t="s">
        <v>1266</v>
      </c>
      <c r="C1427" s="64">
        <v>1650</v>
      </c>
      <c r="D1427" s="65"/>
      <c r="E1427" s="142">
        <f>+C1427*A1427</f>
        <v>0</v>
      </c>
    </row>
    <row r="1428" spans="1:5" ht="21" customHeight="1">
      <c r="A1428" s="138"/>
      <c r="B1428" s="63" t="s">
        <v>1267</v>
      </c>
      <c r="C1428" s="64">
        <v>12000</v>
      </c>
      <c r="D1428" s="65"/>
      <c r="E1428" s="142">
        <f>+C1428*A1428</f>
        <v>0</v>
      </c>
    </row>
    <row r="1429" spans="1:5" ht="21" customHeight="1">
      <c r="A1429" s="138"/>
      <c r="B1429" s="63" t="s">
        <v>1268</v>
      </c>
      <c r="C1429" s="64">
        <v>3000</v>
      </c>
      <c r="D1429" s="65"/>
      <c r="E1429" s="142">
        <f>+C1429*A1429</f>
        <v>0</v>
      </c>
    </row>
    <row r="1430" spans="1:5" ht="21" customHeight="1">
      <c r="A1430" s="138"/>
      <c r="B1430" s="63" t="s">
        <v>1269</v>
      </c>
      <c r="C1430" s="64">
        <v>1800</v>
      </c>
      <c r="D1430" s="65"/>
      <c r="E1430" s="142">
        <f>+C1430*A1430</f>
        <v>0</v>
      </c>
    </row>
    <row r="1431" spans="1:5" ht="21" customHeight="1">
      <c r="A1431" s="138"/>
      <c r="B1431" s="63" t="s">
        <v>1270</v>
      </c>
      <c r="C1431" s="64">
        <v>1050</v>
      </c>
      <c r="D1431" s="65" t="s">
        <v>279</v>
      </c>
      <c r="E1431" s="142">
        <f>+C1431*A1431</f>
        <v>0</v>
      </c>
    </row>
    <row r="1432" spans="1:5" ht="21" customHeight="1">
      <c r="A1432" s="138"/>
      <c r="B1432" s="63" t="s">
        <v>1271</v>
      </c>
      <c r="C1432" s="64">
        <v>1500</v>
      </c>
      <c r="D1432" s="65"/>
      <c r="E1432" s="142">
        <f>+C1432*A1432</f>
        <v>0</v>
      </c>
    </row>
    <row r="1433" spans="1:5" ht="21" customHeight="1">
      <c r="A1433" s="138"/>
      <c r="B1433" s="63" t="s">
        <v>1272</v>
      </c>
      <c r="C1433" s="64">
        <v>850</v>
      </c>
      <c r="D1433" s="65"/>
      <c r="E1433" s="142">
        <f>+C1433*A1433</f>
        <v>0</v>
      </c>
    </row>
    <row r="1434" spans="1:5" ht="21" customHeight="1">
      <c r="A1434" s="138"/>
      <c r="B1434" s="63" t="s">
        <v>1273</v>
      </c>
      <c r="C1434" s="64">
        <v>1150</v>
      </c>
      <c r="D1434" s="65"/>
      <c r="E1434" s="142">
        <f>+C1434*A1434</f>
        <v>0</v>
      </c>
    </row>
    <row r="1435" spans="1:5" ht="21" customHeight="1">
      <c r="A1435" s="138"/>
      <c r="B1435" s="63" t="s">
        <v>1274</v>
      </c>
      <c r="C1435" s="64">
        <v>1200</v>
      </c>
      <c r="D1435" s="65"/>
      <c r="E1435" s="142">
        <f>+C1435*A1435</f>
        <v>0</v>
      </c>
    </row>
    <row r="1436" spans="1:5" ht="21" customHeight="1">
      <c r="A1436" s="138"/>
      <c r="B1436" s="63" t="s">
        <v>1275</v>
      </c>
      <c r="C1436" s="64">
        <v>3200</v>
      </c>
      <c r="D1436" s="65" t="s">
        <v>296</v>
      </c>
      <c r="E1436" s="142">
        <f>+C1436*A1436</f>
        <v>0</v>
      </c>
    </row>
    <row r="1437" spans="1:5" ht="21" customHeight="1">
      <c r="A1437" s="138"/>
      <c r="B1437" s="63" t="s">
        <v>1276</v>
      </c>
      <c r="C1437" s="64">
        <v>9300</v>
      </c>
      <c r="D1437" s="65"/>
      <c r="E1437" s="142">
        <f>+C1437*A1437</f>
        <v>0</v>
      </c>
    </row>
    <row r="1438" spans="1:5" ht="21" customHeight="1">
      <c r="A1438" s="138"/>
      <c r="B1438" s="63" t="s">
        <v>1277</v>
      </c>
      <c r="C1438" s="64">
        <v>1900</v>
      </c>
      <c r="D1438" s="65" t="s">
        <v>279</v>
      </c>
      <c r="E1438" s="142">
        <f>+C1438*A1438</f>
        <v>0</v>
      </c>
    </row>
    <row r="1439" spans="1:5" ht="21" customHeight="1">
      <c r="A1439" s="138"/>
      <c r="B1439" s="63" t="s">
        <v>1278</v>
      </c>
      <c r="C1439" s="64">
        <v>1600</v>
      </c>
      <c r="D1439" s="65"/>
      <c r="E1439" s="142">
        <f>+C1439*A1439</f>
        <v>0</v>
      </c>
    </row>
    <row r="1440" spans="1:5" ht="21" customHeight="1">
      <c r="A1440" s="138"/>
      <c r="B1440" s="63" t="s">
        <v>1279</v>
      </c>
      <c r="C1440" s="64">
        <v>1500</v>
      </c>
      <c r="D1440" s="65"/>
      <c r="E1440" s="142">
        <f>+C1440*A1440</f>
        <v>0</v>
      </c>
    </row>
    <row r="1441" spans="1:5" ht="21" customHeight="1">
      <c r="A1441" s="138"/>
      <c r="B1441" s="77" t="s">
        <v>1280</v>
      </c>
      <c r="C1441" s="64">
        <v>2000</v>
      </c>
      <c r="D1441" s="65"/>
      <c r="E1441" s="142">
        <f>+C1441*A1441</f>
        <v>0</v>
      </c>
    </row>
    <row r="1442" spans="1:5" ht="21" customHeight="1">
      <c r="A1442" s="138"/>
      <c r="B1442" s="77" t="s">
        <v>1281</v>
      </c>
      <c r="C1442" s="64">
        <v>4000</v>
      </c>
      <c r="D1442" s="65"/>
      <c r="E1442" s="142">
        <f>+C1442*A1442</f>
        <v>0</v>
      </c>
    </row>
    <row r="1443" spans="1:5" ht="21" customHeight="1">
      <c r="A1443" s="138"/>
      <c r="B1443" s="77" t="s">
        <v>1282</v>
      </c>
      <c r="C1443" s="64">
        <v>8500</v>
      </c>
      <c r="D1443" s="65"/>
      <c r="E1443" s="142">
        <f>+C1443*A1443</f>
        <v>0</v>
      </c>
    </row>
    <row r="1444" spans="1:5" ht="21" customHeight="1">
      <c r="A1444" s="138"/>
      <c r="B1444" s="77" t="s">
        <v>1283</v>
      </c>
      <c r="C1444" s="64">
        <v>1400</v>
      </c>
      <c r="D1444" s="65"/>
      <c r="E1444" s="142">
        <f>+C1444*A1444</f>
        <v>0</v>
      </c>
    </row>
    <row r="1445" spans="1:5" ht="21" customHeight="1">
      <c r="A1445" s="138"/>
      <c r="B1445" s="77" t="s">
        <v>1284</v>
      </c>
      <c r="C1445" s="64">
        <v>7900</v>
      </c>
      <c r="D1445" s="65"/>
      <c r="E1445" s="142">
        <f>+C1445*A1445</f>
        <v>0</v>
      </c>
    </row>
    <row r="1446" spans="1:5" ht="21" customHeight="1">
      <c r="A1446" s="138"/>
      <c r="B1446" s="77" t="s">
        <v>1285</v>
      </c>
      <c r="C1446" s="64">
        <v>7300</v>
      </c>
      <c r="D1446" s="65"/>
      <c r="E1446" s="142">
        <f>+C1446*A1446</f>
        <v>0</v>
      </c>
    </row>
    <row r="1447" spans="1:5" ht="21" customHeight="1">
      <c r="A1447" s="138"/>
      <c r="B1447" s="77" t="s">
        <v>1286</v>
      </c>
      <c r="C1447" s="64">
        <v>3600</v>
      </c>
      <c r="D1447" s="65" t="s">
        <v>46</v>
      </c>
      <c r="E1447" s="142">
        <f>+C1447*A1447</f>
        <v>0</v>
      </c>
    </row>
    <row r="1448" spans="1:5" ht="21" customHeight="1">
      <c r="A1448" s="138"/>
      <c r="B1448" s="77" t="s">
        <v>1287</v>
      </c>
      <c r="C1448" s="64">
        <v>3900</v>
      </c>
      <c r="D1448" s="65"/>
      <c r="E1448" s="142">
        <f>+C1448*A1448</f>
        <v>0</v>
      </c>
    </row>
    <row r="1449" spans="1:5" ht="21" customHeight="1">
      <c r="A1449" s="138"/>
      <c r="B1449" s="77" t="s">
        <v>1288</v>
      </c>
      <c r="C1449" s="64">
        <v>4000</v>
      </c>
      <c r="D1449" s="65"/>
      <c r="E1449" s="142">
        <f>+C1449*A1449</f>
        <v>0</v>
      </c>
    </row>
    <row r="1450" spans="1:5" ht="21" customHeight="1">
      <c r="A1450" s="138"/>
      <c r="B1450" s="77" t="s">
        <v>1313</v>
      </c>
      <c r="C1450" s="64">
        <v>1600</v>
      </c>
      <c r="D1450" s="65"/>
      <c r="E1450" s="142">
        <f>+C1450*A1450</f>
        <v>0</v>
      </c>
    </row>
    <row r="1451" spans="1:5" ht="21" customHeight="1">
      <c r="A1451" s="138"/>
      <c r="B1451" s="77" t="s">
        <v>1314</v>
      </c>
      <c r="C1451" s="64">
        <v>950</v>
      </c>
      <c r="D1451" s="65"/>
      <c r="E1451" s="142">
        <f>+C1451*A1451</f>
        <v>0</v>
      </c>
    </row>
    <row r="1452" spans="1:5" ht="21" customHeight="1">
      <c r="A1452" s="138"/>
      <c r="B1452" s="77" t="s">
        <v>1312</v>
      </c>
      <c r="C1452" s="64">
        <v>1400</v>
      </c>
      <c r="D1452" s="65"/>
      <c r="E1452" s="142">
        <f>+C1452*A1452</f>
        <v>0</v>
      </c>
    </row>
    <row r="1453" spans="1:5" ht="21" customHeight="1">
      <c r="A1453" s="138"/>
      <c r="B1453" s="77" t="s">
        <v>1315</v>
      </c>
      <c r="C1453" s="64">
        <v>950</v>
      </c>
      <c r="D1453" s="65"/>
      <c r="E1453" s="142">
        <f>+C1453*A1453</f>
        <v>0</v>
      </c>
    </row>
    <row r="1454" spans="1:5" ht="21" customHeight="1">
      <c r="A1454" s="138"/>
      <c r="B1454" s="77"/>
      <c r="C1454" s="64"/>
      <c r="D1454" s="65"/>
      <c r="E1454" s="142">
        <f>+C1454*A1454</f>
        <v>0</v>
      </c>
    </row>
    <row r="1455" spans="1:5" ht="21" customHeight="1">
      <c r="A1455" s="138"/>
      <c r="B1455" s="77"/>
      <c r="C1455" s="64"/>
      <c r="D1455" s="65"/>
      <c r="E1455" s="142">
        <f>+C1455*A1455</f>
        <v>0</v>
      </c>
    </row>
    <row r="1456" spans="1:5" ht="21" customHeight="1">
      <c r="A1456" s="138"/>
      <c r="B1456" s="77"/>
      <c r="C1456" s="64"/>
      <c r="D1456" s="65"/>
      <c r="E1456" s="142">
        <f>+C1456*A1456</f>
        <v>0</v>
      </c>
    </row>
    <row r="1457" spans="1:5" ht="21" customHeight="1">
      <c r="A1457" s="138"/>
      <c r="B1457" s="77"/>
      <c r="C1457" s="64"/>
      <c r="D1457" s="65"/>
      <c r="E1457" s="142">
        <f>+C1457*A1457</f>
        <v>0</v>
      </c>
    </row>
    <row r="1458" spans="1:5" ht="21" customHeight="1">
      <c r="A1458" s="138"/>
      <c r="B1458" s="77"/>
      <c r="C1458" s="64"/>
      <c r="D1458" s="65"/>
      <c r="E1458" s="142">
        <f>+C1458*A1458</f>
        <v>0</v>
      </c>
    </row>
    <row r="1459" spans="1:5" ht="21" customHeight="1">
      <c r="A1459" s="138"/>
      <c r="B1459" s="77"/>
      <c r="C1459" s="64"/>
      <c r="D1459" s="65"/>
      <c r="E1459" s="142">
        <f>+C1459*A1459</f>
        <v>0</v>
      </c>
    </row>
    <row r="1460" spans="1:5" ht="21" customHeight="1">
      <c r="A1460" s="138"/>
      <c r="B1460" s="77"/>
      <c r="C1460" s="64"/>
      <c r="D1460" s="65"/>
      <c r="E1460" s="142">
        <f>+C1460*A1460</f>
        <v>0</v>
      </c>
    </row>
    <row r="1461" spans="1:5" ht="21" customHeight="1">
      <c r="A1461" s="138"/>
      <c r="B1461" s="77"/>
      <c r="C1461" s="64"/>
      <c r="D1461" s="65"/>
      <c r="E1461" s="142">
        <f>+C1461*A1461</f>
        <v>0</v>
      </c>
    </row>
    <row r="1462" spans="1:5" ht="21" customHeight="1">
      <c r="A1462" s="138"/>
      <c r="B1462" s="77"/>
      <c r="C1462" s="64"/>
      <c r="D1462" s="65"/>
      <c r="E1462" s="142">
        <f>+C1462*A1462</f>
        <v>0</v>
      </c>
    </row>
    <row r="1463" spans="1:5" ht="21" customHeight="1">
      <c r="A1463" s="138"/>
      <c r="B1463" s="77"/>
      <c r="C1463" s="64"/>
      <c r="D1463" s="65"/>
      <c r="E1463" s="142">
        <f>+C1463*A1463</f>
        <v>0</v>
      </c>
    </row>
    <row r="1464" spans="1:5" ht="21" customHeight="1">
      <c r="A1464" s="138"/>
      <c r="B1464" s="77"/>
      <c r="C1464" s="64"/>
      <c r="D1464" s="65"/>
      <c r="E1464" s="142">
        <f>+C1464*A1464</f>
        <v>0</v>
      </c>
    </row>
    <row r="1465" spans="1:5" ht="21" customHeight="1">
      <c r="A1465" s="138"/>
      <c r="B1465" s="77"/>
      <c r="C1465" s="64"/>
      <c r="D1465" s="65"/>
      <c r="E1465" s="142">
        <f>+C1465*A1465</f>
        <v>0</v>
      </c>
    </row>
    <row r="1466" spans="1:5" ht="21" customHeight="1">
      <c r="A1466" s="138"/>
      <c r="B1466" s="77"/>
      <c r="C1466" s="64"/>
      <c r="D1466" s="65"/>
      <c r="E1466" s="142">
        <f>+C1466*A1466</f>
        <v>0</v>
      </c>
    </row>
    <row r="1467" spans="1:5" ht="21" customHeight="1">
      <c r="A1467" s="138"/>
      <c r="B1467" s="77"/>
      <c r="C1467" s="64"/>
      <c r="D1467" s="65"/>
      <c r="E1467" s="142">
        <f>+C1467*A1467</f>
        <v>0</v>
      </c>
    </row>
    <row r="1468" spans="1:5" ht="21" customHeight="1">
      <c r="A1468" s="138"/>
      <c r="B1468" s="77"/>
      <c r="C1468" s="64"/>
      <c r="D1468" s="65"/>
      <c r="E1468" s="142">
        <f>+C1468*A1468</f>
        <v>0</v>
      </c>
    </row>
    <row r="1469" spans="1:5" ht="21" customHeight="1" thickBot="1">
      <c r="A1469" s="80"/>
      <c r="B1469" s="70"/>
      <c r="C1469" s="72"/>
      <c r="D1469" s="75"/>
      <c r="E1469" s="73"/>
    </row>
    <row r="1470" spans="1:5" ht="21" customHeight="1" thickBot="1">
      <c r="A1470" s="74" t="str">
        <f>IF(SUM(A1472:A1499)=0,"",9999)</f>
        <v/>
      </c>
      <c r="B1470" s="57" t="s">
        <v>1239</v>
      </c>
      <c r="C1470" s="72"/>
      <c r="D1470" s="1"/>
      <c r="E1470" s="73"/>
    </row>
    <row r="1471" spans="1:5" ht="18.75" customHeight="1">
      <c r="A1471" s="1"/>
      <c r="B1471" s="71"/>
      <c r="C1471" s="72"/>
      <c r="D1471" s="1"/>
      <c r="E1471" s="1"/>
    </row>
    <row r="1472" spans="1:5" ht="18.75" customHeight="1">
      <c r="A1472" s="138"/>
      <c r="B1472" s="63" t="s">
        <v>964</v>
      </c>
      <c r="C1472" s="64">
        <v>960</v>
      </c>
      <c r="D1472" s="65" t="s">
        <v>46</v>
      </c>
      <c r="E1472" s="142">
        <f>+C1472*A1472</f>
        <v>0</v>
      </c>
    </row>
    <row r="1473" spans="1:5" ht="21" customHeight="1">
      <c r="A1473" s="138"/>
      <c r="B1473" s="63" t="s">
        <v>965</v>
      </c>
      <c r="C1473" s="64">
        <v>1500</v>
      </c>
      <c r="D1473" s="65" t="s">
        <v>327</v>
      </c>
      <c r="E1473" s="142">
        <f>+C1473*A1473</f>
        <v>0</v>
      </c>
    </row>
    <row r="1474" spans="1:5" ht="21" customHeight="1">
      <c r="A1474" s="138"/>
      <c r="B1474" s="63" t="s">
        <v>966</v>
      </c>
      <c r="C1474" s="64">
        <v>1150</v>
      </c>
      <c r="D1474" s="65" t="s">
        <v>283</v>
      </c>
      <c r="E1474" s="142">
        <f>+C1474*A1474</f>
        <v>0</v>
      </c>
    </row>
    <row r="1475" spans="1:5" ht="21" customHeight="1">
      <c r="A1475" s="138"/>
      <c r="B1475" s="63" t="s">
        <v>967</v>
      </c>
      <c r="C1475" s="64">
        <v>2600</v>
      </c>
      <c r="D1475" s="65" t="s">
        <v>46</v>
      </c>
      <c r="E1475" s="142">
        <f>+C1475*A1475</f>
        <v>0</v>
      </c>
    </row>
    <row r="1476" spans="1:5" ht="21" customHeight="1">
      <c r="A1476" s="138"/>
      <c r="B1476" s="63" t="s">
        <v>968</v>
      </c>
      <c r="C1476" s="64">
        <v>1100</v>
      </c>
      <c r="D1476" s="65" t="s">
        <v>328</v>
      </c>
      <c r="E1476" s="142">
        <f>+C1476*A1476</f>
        <v>0</v>
      </c>
    </row>
    <row r="1477" spans="1:5" ht="21" customHeight="1">
      <c r="A1477" s="138"/>
      <c r="B1477" s="63" t="s">
        <v>969</v>
      </c>
      <c r="C1477" s="64">
        <v>1100</v>
      </c>
      <c r="D1477" s="65" t="s">
        <v>328</v>
      </c>
      <c r="E1477" s="142">
        <f>+C1477*A1477</f>
        <v>0</v>
      </c>
    </row>
    <row r="1478" spans="1:5" ht="21" customHeight="1">
      <c r="A1478" s="138"/>
      <c r="B1478" s="63" t="s">
        <v>970</v>
      </c>
      <c r="C1478" s="64">
        <v>1100</v>
      </c>
      <c r="D1478" s="65" t="s">
        <v>328</v>
      </c>
      <c r="E1478" s="142">
        <f>+C1478*A1478</f>
        <v>0</v>
      </c>
    </row>
    <row r="1479" spans="1:5" ht="21" customHeight="1">
      <c r="A1479" s="138"/>
      <c r="B1479" s="63" t="s">
        <v>971</v>
      </c>
      <c r="C1479" s="64">
        <v>5200</v>
      </c>
      <c r="D1479" s="65" t="s">
        <v>260</v>
      </c>
      <c r="E1479" s="142">
        <f>+C1479*A1479</f>
        <v>0</v>
      </c>
    </row>
    <row r="1480" spans="1:5" ht="21" customHeight="1">
      <c r="A1480" s="138"/>
      <c r="B1480" s="63" t="s">
        <v>972</v>
      </c>
      <c r="C1480" s="64">
        <v>2500</v>
      </c>
      <c r="D1480" s="147" t="s">
        <v>275</v>
      </c>
      <c r="E1480" s="142">
        <f>+C1480*A1480</f>
        <v>0</v>
      </c>
    </row>
    <row r="1481" spans="1:5" ht="21" customHeight="1">
      <c r="A1481" s="138"/>
      <c r="B1481" s="63" t="s">
        <v>329</v>
      </c>
      <c r="C1481" s="64">
        <v>1650</v>
      </c>
      <c r="D1481" s="65"/>
      <c r="E1481" s="142">
        <f>+C1481*A1481</f>
        <v>0</v>
      </c>
    </row>
    <row r="1482" spans="1:5" ht="21" customHeight="1">
      <c r="A1482" s="138"/>
      <c r="B1482" s="63" t="s">
        <v>330</v>
      </c>
      <c r="C1482" s="64">
        <v>3800</v>
      </c>
      <c r="D1482" s="65"/>
      <c r="E1482" s="142">
        <f>+C1482*A1482</f>
        <v>0</v>
      </c>
    </row>
    <row r="1483" spans="1:5" ht="21" customHeight="1">
      <c r="A1483" s="138"/>
      <c r="B1483" s="63" t="s">
        <v>331</v>
      </c>
      <c r="C1483" s="64">
        <v>1300</v>
      </c>
      <c r="D1483" s="65"/>
      <c r="E1483" s="142">
        <f>+C1483*A1483</f>
        <v>0</v>
      </c>
    </row>
    <row r="1484" spans="1:5" ht="21" customHeight="1">
      <c r="A1484" s="138"/>
      <c r="B1484" s="63" t="s">
        <v>332</v>
      </c>
      <c r="C1484" s="64">
        <v>2500</v>
      </c>
      <c r="D1484" s="65"/>
      <c r="E1484" s="142">
        <f>+C1484*A1484</f>
        <v>0</v>
      </c>
    </row>
    <row r="1485" spans="1:5" ht="21" customHeight="1">
      <c r="A1485" s="138"/>
      <c r="B1485" s="63" t="s">
        <v>333</v>
      </c>
      <c r="C1485" s="64">
        <v>900</v>
      </c>
      <c r="D1485" s="65"/>
      <c r="E1485" s="142">
        <f>+C1485*A1485</f>
        <v>0</v>
      </c>
    </row>
    <row r="1486" spans="1:5" ht="21" customHeight="1">
      <c r="A1486" s="138"/>
      <c r="B1486" s="63" t="s">
        <v>334</v>
      </c>
      <c r="C1486" s="64">
        <v>1850</v>
      </c>
      <c r="D1486" s="65"/>
      <c r="E1486" s="142">
        <f>+C1486*A1486</f>
        <v>0</v>
      </c>
    </row>
    <row r="1487" spans="1:5" ht="21" customHeight="1">
      <c r="A1487" s="138"/>
      <c r="B1487" s="63" t="s">
        <v>335</v>
      </c>
      <c r="C1487" s="64">
        <v>1850</v>
      </c>
      <c r="D1487" s="65"/>
      <c r="E1487" s="142">
        <f>+C1487*A1487</f>
        <v>0</v>
      </c>
    </row>
    <row r="1488" spans="1:5" ht="21" customHeight="1">
      <c r="A1488" s="138"/>
      <c r="B1488" s="63" t="s">
        <v>336</v>
      </c>
      <c r="C1488" s="64">
        <v>1850</v>
      </c>
      <c r="D1488" s="65"/>
      <c r="E1488" s="142">
        <f>+C1488*A1488</f>
        <v>0</v>
      </c>
    </row>
    <row r="1489" spans="1:6" ht="21" customHeight="1">
      <c r="A1489" s="138"/>
      <c r="B1489" s="63" t="s">
        <v>1216</v>
      </c>
      <c r="C1489" s="64">
        <v>1000</v>
      </c>
      <c r="D1489" s="65"/>
      <c r="E1489" s="142">
        <f>+C1489*A1489</f>
        <v>0</v>
      </c>
    </row>
    <row r="1490" spans="1:6" ht="21" customHeight="1">
      <c r="A1490" s="138"/>
      <c r="B1490" s="69" t="s">
        <v>1236</v>
      </c>
      <c r="C1490" s="64">
        <v>4000</v>
      </c>
      <c r="D1490" s="65"/>
      <c r="E1490" s="142">
        <f>+C1490*A1490</f>
        <v>0</v>
      </c>
    </row>
    <row r="1491" spans="1:6" ht="21" customHeight="1">
      <c r="A1491" s="138"/>
      <c r="B1491" s="69" t="s">
        <v>1316</v>
      </c>
      <c r="C1491" s="64">
        <v>4500</v>
      </c>
      <c r="D1491" s="65"/>
      <c r="E1491" s="142">
        <f>+C1491*A1491</f>
        <v>0</v>
      </c>
    </row>
    <row r="1492" spans="1:6" ht="21" customHeight="1">
      <c r="A1492" s="138"/>
      <c r="B1492" s="69"/>
      <c r="C1492" s="64"/>
      <c r="D1492" s="65"/>
      <c r="E1492" s="142">
        <f>+C1492*A1492</f>
        <v>0</v>
      </c>
    </row>
    <row r="1493" spans="1:6" ht="21" customHeight="1">
      <c r="A1493" s="138"/>
      <c r="B1493" s="69"/>
      <c r="C1493" s="64"/>
      <c r="D1493" s="65"/>
      <c r="E1493" s="142">
        <f>+C1493*A1493</f>
        <v>0</v>
      </c>
    </row>
    <row r="1494" spans="1:6" ht="21" customHeight="1">
      <c r="A1494" s="138"/>
      <c r="B1494" s="69"/>
      <c r="C1494" s="64"/>
      <c r="D1494" s="65"/>
      <c r="E1494" s="142">
        <f>+C1494*A1494</f>
        <v>0</v>
      </c>
    </row>
    <row r="1495" spans="1:6" ht="21" customHeight="1">
      <c r="A1495" s="138"/>
      <c r="B1495" s="69"/>
      <c r="C1495" s="64"/>
      <c r="D1495" s="65"/>
      <c r="E1495" s="142">
        <f>+C1495*A1495</f>
        <v>0</v>
      </c>
    </row>
    <row r="1496" spans="1:6" ht="21" customHeight="1">
      <c r="A1496" s="138"/>
      <c r="B1496" s="69"/>
      <c r="C1496" s="64"/>
      <c r="D1496" s="65"/>
      <c r="E1496" s="142">
        <f>+C1496*A1496</f>
        <v>0</v>
      </c>
    </row>
    <row r="1497" spans="1:6" ht="21" customHeight="1">
      <c r="A1497" s="138"/>
      <c r="B1497" s="69"/>
      <c r="C1497" s="64"/>
      <c r="D1497" s="65"/>
      <c r="E1497" s="142">
        <f>+C1497*A1497</f>
        <v>0</v>
      </c>
    </row>
    <row r="1498" spans="1:6" ht="21" customHeight="1">
      <c r="A1498" s="138"/>
      <c r="B1498" s="69"/>
      <c r="C1498" s="64"/>
      <c r="D1498" s="65"/>
      <c r="E1498" s="142">
        <f>+C1498*A1498</f>
        <v>0</v>
      </c>
    </row>
    <row r="1499" spans="1:6" ht="21" customHeight="1">
      <c r="A1499" s="138"/>
      <c r="B1499" s="69"/>
      <c r="C1499" s="64"/>
      <c r="D1499" s="65"/>
      <c r="E1499" s="142">
        <f>+C1499*A1499</f>
        <v>0</v>
      </c>
    </row>
    <row r="1500" spans="1:6" ht="21" customHeight="1" thickBot="1">
      <c r="A1500" s="74"/>
      <c r="B1500" s="70"/>
      <c r="C1500" s="72"/>
      <c r="D1500" s="75"/>
      <c r="E1500" s="73"/>
    </row>
    <row r="1501" spans="1:6" ht="25.5" customHeight="1" thickBot="1">
      <c r="A1501" s="35">
        <v>9999</v>
      </c>
      <c r="B1501" s="96"/>
      <c r="C1501" s="97"/>
      <c r="D1501" s="98" t="s">
        <v>867</v>
      </c>
      <c r="E1501" s="140">
        <f>SUM(E29:E1500)</f>
        <v>0</v>
      </c>
    </row>
    <row r="1502" spans="1:6" ht="6.75" customHeight="1" thickBot="1">
      <c r="A1502" s="35">
        <v>9999</v>
      </c>
      <c r="B1502" s="99"/>
      <c r="C1502" s="99"/>
      <c r="D1502" s="99"/>
      <c r="E1502" s="99"/>
      <c r="F1502" s="99"/>
    </row>
    <row r="1503" spans="1:6" ht="25.5" customHeight="1" thickBot="1">
      <c r="A1503" s="35">
        <v>9999</v>
      </c>
      <c r="B1503" s="100"/>
      <c r="C1503" s="101"/>
      <c r="D1503" s="102" t="s">
        <v>868</v>
      </c>
      <c r="E1503" s="141">
        <f>IF(E1501&gt;0,10000,0)</f>
        <v>0</v>
      </c>
    </row>
    <row r="1504" spans="1:6" ht="6.75" customHeight="1" thickBot="1">
      <c r="A1504" s="35">
        <v>9999</v>
      </c>
      <c r="B1504" s="99"/>
      <c r="C1504" s="99"/>
      <c r="D1504" s="99"/>
      <c r="E1504" s="99"/>
      <c r="F1504" s="99"/>
    </row>
    <row r="1505" spans="1:6" ht="25.5" customHeight="1" thickBot="1">
      <c r="A1505" s="35">
        <v>9999</v>
      </c>
      <c r="B1505" s="100"/>
      <c r="C1505" s="101"/>
      <c r="D1505" s="102" t="s">
        <v>869</v>
      </c>
      <c r="E1505" s="141">
        <f>+E1501+E1503</f>
        <v>0</v>
      </c>
    </row>
    <row r="1506" spans="1:6" ht="6.75" customHeight="1" thickBot="1">
      <c r="A1506" s="35">
        <v>9999</v>
      </c>
      <c r="B1506" s="99"/>
      <c r="C1506" s="99"/>
      <c r="D1506" s="99"/>
      <c r="E1506" s="99"/>
      <c r="F1506" s="99"/>
    </row>
    <row r="1507" spans="1:6" ht="23.25" customHeight="1" thickBot="1">
      <c r="A1507" s="35">
        <v>9999</v>
      </c>
      <c r="B1507" s="103"/>
      <c r="C1507" s="104"/>
      <c r="D1507" s="105"/>
      <c r="E1507" s="106" t="s">
        <v>870</v>
      </c>
    </row>
    <row r="1508" spans="1:6" ht="7.5" customHeight="1" thickBot="1">
      <c r="A1508" s="35">
        <v>9999</v>
      </c>
      <c r="B1508" s="107"/>
      <c r="C1508" s="108"/>
      <c r="D1508" s="1"/>
      <c r="E1508" s="109"/>
    </row>
    <row r="1509" spans="1:6" ht="21" customHeight="1">
      <c r="A1509" s="35">
        <v>9999</v>
      </c>
      <c r="B1509" s="110" t="s">
        <v>871</v>
      </c>
      <c r="C1509" s="111"/>
      <c r="D1509" s="112"/>
      <c r="E1509" s="113"/>
    </row>
    <row r="1510" spans="1:6" ht="63" customHeight="1" thickBot="1">
      <c r="A1510" s="35">
        <v>9999</v>
      </c>
      <c r="B1510" s="199" t="s">
        <v>872</v>
      </c>
      <c r="C1510" s="200"/>
      <c r="D1510" s="200"/>
      <c r="E1510" s="201"/>
    </row>
    <row r="1511" spans="1:6" ht="12" customHeight="1" thickBot="1">
      <c r="A1511" s="35"/>
      <c r="B1511" s="114"/>
      <c r="C1511" s="115"/>
      <c r="D1511" s="1"/>
      <c r="E1511" s="11"/>
    </row>
    <row r="1512" spans="1:6" ht="18.75" customHeight="1" thickBot="1">
      <c r="A1512" s="35"/>
      <c r="B1512" s="116" t="s">
        <v>873</v>
      </c>
      <c r="C1512" s="117"/>
      <c r="D1512" s="1"/>
      <c r="E1512" s="11"/>
    </row>
    <row r="1513" spans="1:6" ht="15.75" customHeight="1">
      <c r="A1513" s="35"/>
      <c r="B1513" s="118" t="s">
        <v>874</v>
      </c>
      <c r="C1513" s="117"/>
      <c r="D1513" s="1"/>
      <c r="E1513" s="11"/>
    </row>
    <row r="1514" spans="1:6" ht="15.75" customHeight="1">
      <c r="A1514" s="35"/>
      <c r="B1514" s="119" t="s">
        <v>875</v>
      </c>
      <c r="C1514" s="117"/>
      <c r="D1514" s="1"/>
      <c r="E1514" s="11"/>
    </row>
    <row r="1515" spans="1:6" ht="15.75" customHeight="1">
      <c r="A1515" s="35"/>
      <c r="B1515" s="119" t="s">
        <v>876</v>
      </c>
      <c r="C1515" s="115"/>
      <c r="D1515" s="1"/>
      <c r="E1515" s="11"/>
    </row>
    <row r="1516" spans="1:6" ht="15.75" customHeight="1">
      <c r="A1516" s="35"/>
      <c r="B1516" s="119" t="s">
        <v>877</v>
      </c>
      <c r="C1516" s="115"/>
      <c r="D1516" s="1"/>
      <c r="E1516" s="11"/>
    </row>
    <row r="1517" spans="1:6" ht="15.75" customHeight="1">
      <c r="A1517" s="35"/>
      <c r="B1517" s="119" t="s">
        <v>878</v>
      </c>
      <c r="C1517" s="115"/>
      <c r="D1517" s="1"/>
      <c r="E1517" s="11"/>
    </row>
    <row r="1518" spans="1:6" ht="15.75" customHeight="1" thickBot="1">
      <c r="A1518" s="35"/>
      <c r="B1518" s="120" t="s">
        <v>879</v>
      </c>
      <c r="C1518" s="115"/>
      <c r="D1518" s="1"/>
      <c r="E1518" s="11"/>
    </row>
    <row r="1519" spans="1:6" ht="14.25" customHeight="1" thickBot="1">
      <c r="A1519" s="35"/>
      <c r="B1519" s="114"/>
      <c r="C1519" s="115"/>
      <c r="D1519" s="1"/>
      <c r="E1519" s="11"/>
    </row>
    <row r="1520" spans="1:6" ht="21" customHeight="1" thickBot="1">
      <c r="A1520" s="35" t="str">
        <f>IF(SUM(A1521:A1535)=0,"",9999)</f>
        <v/>
      </c>
      <c r="B1520" s="121" t="s">
        <v>880</v>
      </c>
      <c r="C1520" s="122"/>
      <c r="D1520" s="122"/>
      <c r="E1520" s="123"/>
    </row>
    <row r="1521" spans="1:5" ht="15" customHeight="1">
      <c r="A1521" s="35" t="str">
        <f>IF(AND(B1521="",C1521="",D1521="",E1521=""),"",9999)</f>
        <v/>
      </c>
      <c r="B1521" s="183"/>
      <c r="C1521" s="184"/>
      <c r="D1521" s="184"/>
      <c r="E1521" s="185"/>
    </row>
    <row r="1522" spans="1:5" ht="15" customHeight="1">
      <c r="A1522" s="35" t="str">
        <f>IF(AND(B1521="",C1521="",D1521="",E1521=""),"",9999)</f>
        <v/>
      </c>
      <c r="B1522" s="186"/>
      <c r="C1522" s="187"/>
      <c r="D1522" s="187"/>
      <c r="E1522" s="188"/>
    </row>
    <row r="1523" spans="1:5" ht="15" customHeight="1">
      <c r="A1523" s="35" t="str">
        <f>IF(AND(B1521="",C1521="",D1521="",E1521=""),"",9999)</f>
        <v/>
      </c>
      <c r="B1523" s="186"/>
      <c r="C1523" s="187"/>
      <c r="D1523" s="187"/>
      <c r="E1523" s="188"/>
    </row>
    <row r="1524" spans="1:5" ht="15" customHeight="1">
      <c r="A1524" s="35" t="str">
        <f>IF(AND(B1521="",C1521="",D1521="",E1521=""),"",9999)</f>
        <v/>
      </c>
      <c r="B1524" s="186"/>
      <c r="C1524" s="187"/>
      <c r="D1524" s="187"/>
      <c r="E1524" s="188"/>
    </row>
    <row r="1525" spans="1:5" ht="15" customHeight="1">
      <c r="A1525" s="35" t="str">
        <f>IF(AND(B1521="",C1521="",D1521="",E1521=""),"",9999)</f>
        <v/>
      </c>
      <c r="B1525" s="186"/>
      <c r="C1525" s="187"/>
      <c r="D1525" s="187"/>
      <c r="E1525" s="188"/>
    </row>
    <row r="1526" spans="1:5" ht="15" customHeight="1">
      <c r="A1526" s="35" t="str">
        <f>IF(AND(B1521="",C1521="",D1521="",E1521=""),"",9999)</f>
        <v/>
      </c>
      <c r="B1526" s="186"/>
      <c r="C1526" s="187"/>
      <c r="D1526" s="187"/>
      <c r="E1526" s="188"/>
    </row>
    <row r="1527" spans="1:5" ht="15" customHeight="1">
      <c r="A1527" s="35" t="str">
        <f>IF(AND(B1521="",C1521="",D1521="",E1521=""),"",9999)</f>
        <v/>
      </c>
      <c r="B1527" s="186"/>
      <c r="C1527" s="187"/>
      <c r="D1527" s="187"/>
      <c r="E1527" s="188"/>
    </row>
    <row r="1528" spans="1:5" ht="15" customHeight="1">
      <c r="A1528" s="35" t="str">
        <f>IF(AND(B1521="",C1521="",D1521="",E1521=""),"",9999)</f>
        <v/>
      </c>
      <c r="B1528" s="186"/>
      <c r="C1528" s="187"/>
      <c r="D1528" s="187"/>
      <c r="E1528" s="188"/>
    </row>
    <row r="1529" spans="1:5" ht="15" customHeight="1">
      <c r="A1529" s="35" t="str">
        <f>IF(AND(B1521="",C1521="",D1521="",E1521=""),"",9999)</f>
        <v/>
      </c>
      <c r="B1529" s="186"/>
      <c r="C1529" s="187"/>
      <c r="D1529" s="187"/>
      <c r="E1529" s="188"/>
    </row>
    <row r="1530" spans="1:5" ht="15" customHeight="1">
      <c r="A1530" s="35" t="str">
        <f>IF(AND(B1521="",C1521="",D1521="",E1521=""),"",9999)</f>
        <v/>
      </c>
      <c r="B1530" s="186"/>
      <c r="C1530" s="187"/>
      <c r="D1530" s="187"/>
      <c r="E1530" s="188"/>
    </row>
    <row r="1531" spans="1:5" ht="15" customHeight="1">
      <c r="A1531" s="35" t="str">
        <f>IF(AND(B1521="",C1521="",D1521="",E1521=""),"",9999)</f>
        <v/>
      </c>
      <c r="B1531" s="186"/>
      <c r="C1531" s="187"/>
      <c r="D1531" s="187"/>
      <c r="E1531" s="188"/>
    </row>
    <row r="1532" spans="1:5" ht="15" customHeight="1">
      <c r="A1532" s="35" t="str">
        <f>IF(AND(B1521="",C1521="",D1521="",E1521=""),"",9999)</f>
        <v/>
      </c>
      <c r="B1532" s="186"/>
      <c r="C1532" s="187"/>
      <c r="D1532" s="187"/>
      <c r="E1532" s="188"/>
    </row>
    <row r="1533" spans="1:5" ht="15" customHeight="1">
      <c r="A1533" s="35" t="str">
        <f>IF(AND(B1521="",C1521="",D1521="",E1521=""),"",9999)</f>
        <v/>
      </c>
      <c r="B1533" s="186"/>
      <c r="C1533" s="187"/>
      <c r="D1533" s="187"/>
      <c r="E1533" s="188"/>
    </row>
    <row r="1534" spans="1:5" ht="15" customHeight="1">
      <c r="A1534" s="35" t="str">
        <f>IF(AND(B1521="",C1521="",D1521="",E1521=""),"",9999)</f>
        <v/>
      </c>
      <c r="B1534" s="186"/>
      <c r="C1534" s="187"/>
      <c r="D1534" s="187"/>
      <c r="E1534" s="188"/>
    </row>
    <row r="1535" spans="1:5" ht="15" customHeight="1" thickBot="1">
      <c r="A1535" s="35" t="str">
        <f>IF(AND(B1521="",C1521="",D1521="",E1521=""),"",9999)</f>
        <v/>
      </c>
      <c r="B1535" s="189"/>
      <c r="C1535" s="190"/>
      <c r="D1535" s="190"/>
      <c r="E1535" s="191"/>
    </row>
    <row r="1536" spans="1:5" ht="18.75" customHeight="1">
      <c r="A1536" s="79"/>
      <c r="C1536" s="11"/>
      <c r="D1536" s="1"/>
      <c r="E1536" s="109"/>
    </row>
  </sheetData>
  <autoFilter ref="A1:E1535"/>
  <mergeCells count="16">
    <mergeCell ref="B1521:E1535"/>
    <mergeCell ref="D20:E20"/>
    <mergeCell ref="D21:E21"/>
    <mergeCell ref="D22:E22"/>
    <mergeCell ref="C23:E23"/>
    <mergeCell ref="B1510:E1510"/>
    <mergeCell ref="C15:E15"/>
    <mergeCell ref="C16:E16"/>
    <mergeCell ref="C17:E17"/>
    <mergeCell ref="C18:E18"/>
    <mergeCell ref="C19:E19"/>
    <mergeCell ref="C10:E10"/>
    <mergeCell ref="C11:E11"/>
    <mergeCell ref="D12:E12"/>
    <mergeCell ref="D13:E13"/>
    <mergeCell ref="D14:E14"/>
  </mergeCells>
  <conditionalFormatting sqref="D12:E12">
    <cfRule type="expression" dxfId="5" priority="1">
      <formula>OR(C14&lt;&gt;"",C13&lt;&gt;"")</formula>
    </cfRule>
  </conditionalFormatting>
  <conditionalFormatting sqref="D13:E13">
    <cfRule type="expression" dxfId="4" priority="2">
      <formula>OR(C14&lt;&gt;"",C12&lt;&gt;"")</formula>
    </cfRule>
  </conditionalFormatting>
  <conditionalFormatting sqref="D14:E14">
    <cfRule type="expression" dxfId="3" priority="3">
      <formula>OR(C13&lt;&gt;"",C12&lt;&gt;"")</formula>
    </cfRule>
  </conditionalFormatting>
  <conditionalFormatting sqref="D20:E20">
    <cfRule type="expression" dxfId="2" priority="4">
      <formula>OR(C22&lt;&gt;"",C21&lt;&gt;"")</formula>
    </cfRule>
  </conditionalFormatting>
  <conditionalFormatting sqref="D21:E21">
    <cfRule type="expression" dxfId="1" priority="5">
      <formula>OR(C22&lt;&gt;"",C20&lt;&gt;"")</formula>
    </cfRule>
  </conditionalFormatting>
  <conditionalFormatting sqref="D22:E22">
    <cfRule type="expression" dxfId="0" priority="6">
      <formula>OR(C21&lt;&gt;"",C20&lt;&gt;"")</formula>
    </cfRule>
  </conditionalFormatting>
  <dataValidations xWindow="60" yWindow="362" count="8">
    <dataValidation type="custom" allowBlank="1" showInputMessage="1" showErrorMessage="1" prompt="Apellido y Nombres - Debe ingresar su apellido y nombres para poder identificarle." sqref="C10">
      <formula1>NOT(ISBLANK(C10))</formula1>
    </dataValidation>
    <dataValidation type="custom" allowBlank="1" showInputMessage="1" showErrorMessage="1" prompt="Domicilio - Ingresa aquí tu domicilio, completo con altura, piso, departamento, etc." sqref="C15">
      <formula1>NOT(ISBLANK(C15))</formula1>
    </dataValidation>
    <dataValidation type="custom" allowBlank="1" showInputMessage="1" showErrorMessage="1" prompt="Localidad - Ingresa aquí la localidad donde vives." sqref="C16">
      <formula1>NOT(ISBLANK(C16))</formula1>
    </dataValidation>
    <dataValidation type="custom" allowBlank="1" showInputMessage="1" showErrorMessage="1" prompt="Provincia - Ingresa la provincia donde vives." sqref="C17">
      <formula1>NOT(ISBLANK(C17))</formula1>
    </dataValidation>
    <dataValidation type="custom" allowBlank="1" showInputMessage="1" showErrorMessage="1" prompt="Teléfonos - Ingresa aquí los teléfonos de contacto donde poder ubicarte en caso de ser necesario." sqref="C18">
      <formula1>NOT(ISBLANK(C18))</formula1>
    </dataValidation>
    <dataValidation type="custom" allowBlank="1" showInputMessage="1" showErrorMessage="1" prompt="Correo electrónico - Ingresa aquí una dirección de e-mail válida." sqref="C19">
      <formula1>NOT(ISBLANK(C19))</formula1>
    </dataValidation>
    <dataValidation type="decimal" operator="greaterThanOrEqual" allowBlank="1" showInputMessage="1" showErrorMessage="1" prompt=" - " sqref="A224:A236 A240:A266 A270:A297 A301:A343 A393:A411 A469:A536 A540:A557 A561:A576 A580:A612 A738:A769 A773:A804 A808:A824 A828:A849 A853:A869 A873:A891 A894:A923 A927:A944 A989:A1092 A1096:A1122 A1126:A1186 A1190:A1206 A1209:A1240 A1243:A1277 A1281:A1294 A90:A220 A347:A389 A616:A635 A948:A985 A29:A86 A639:A687 A691:A734 A427:A465 A1298:A1500">
      <formula1>0</formula1>
    </dataValidation>
    <dataValidation type="custom" allowBlank="1" showInputMessage="1" showErrorMessage="1" prompt="CUIT ó DNI - Ingrese su CUIT o su número de DNI" sqref="C11">
      <formula1>NOT(ISBLANK(A1:C1))</formula1>
    </dataValidation>
  </dataValidations>
  <pageMargins left="0.7" right="0.7" top="0.75" bottom="0.75" header="0" footer="0"/>
  <pageSetup scale="61" fitToHeight="0" orientation="portrait" r:id="rId1"/>
  <headerFooter>
    <oddHeader>&amp;CAromas de la Vida®&amp;Rwww.aromasdelavida.com</oddHeader>
    <oddFooter>&amp;C&amp;P de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00"/>
  <sheetViews>
    <sheetView workbookViewId="0"/>
  </sheetViews>
  <sheetFormatPr baseColWidth="10" defaultColWidth="14.42578125" defaultRowHeight="15" customHeight="1"/>
  <cols>
    <col min="1" max="1" width="3" customWidth="1"/>
    <col min="2" max="2" width="21.7109375" customWidth="1"/>
    <col min="3" max="4" width="21.5703125" customWidth="1"/>
    <col min="5" max="5" width="15.140625" customWidth="1"/>
    <col min="6" max="7" width="25.28515625" customWidth="1"/>
    <col min="8" max="26" width="10" customWidth="1"/>
  </cols>
  <sheetData>
    <row r="2" spans="1:26" ht="23.25" customHeight="1">
      <c r="B2" s="202" t="s">
        <v>881</v>
      </c>
      <c r="C2" s="203"/>
      <c r="D2" s="203"/>
      <c r="E2" s="203"/>
      <c r="F2" s="203"/>
      <c r="G2" s="204"/>
    </row>
    <row r="3" spans="1:26" ht="76.5" customHeight="1">
      <c r="B3" s="205" t="str">
        <f>IF(PEDIDOS!C23="","COMPLETAR EMPRESA DE TRANSPORTE !!!!!",UPPER(PEDIDOS!C23))</f>
        <v>COMPLETAR EMPRESA DE TRANSPORTE !!!!!</v>
      </c>
      <c r="C3" s="203"/>
      <c r="D3" s="203"/>
      <c r="E3" s="203"/>
      <c r="F3" s="203"/>
      <c r="G3" s="204"/>
    </row>
    <row r="4" spans="1:26" ht="23.25" customHeight="1">
      <c r="B4" s="202" t="s">
        <v>882</v>
      </c>
      <c r="C4" s="203"/>
      <c r="D4" s="203"/>
      <c r="E4" s="203"/>
      <c r="F4" s="203"/>
      <c r="G4" s="204"/>
    </row>
    <row r="5" spans="1:26" ht="72.75" customHeight="1">
      <c r="B5" s="206" t="str">
        <f>IF(PEDIDOS!C10="","COMPLETAR NOMBRE DEL CLIENTE !!!!!",UPPER(PEDIDOS!C10))</f>
        <v>COMPLETAR NOMBRE DEL CLIENTE !!!!!</v>
      </c>
      <c r="C5" s="207"/>
      <c r="D5" s="207"/>
      <c r="E5" s="207"/>
      <c r="F5" s="207"/>
      <c r="G5" s="208"/>
    </row>
    <row r="6" spans="1:26" ht="23.25" customHeight="1">
      <c r="B6" s="202" t="s">
        <v>883</v>
      </c>
      <c r="C6" s="203"/>
      <c r="D6" s="203"/>
      <c r="E6" s="203"/>
      <c r="F6" s="203"/>
      <c r="G6" s="204"/>
    </row>
    <row r="7" spans="1:26" ht="37.5" customHeight="1">
      <c r="A7" s="1"/>
      <c r="B7" s="206" t="str">
        <f>IF(PEDIDOS!C15="","COMPLETAR LA DIRECCION",UPPER(PEDIDOS!C15))</f>
        <v>COMPLETAR LA DIRECCION</v>
      </c>
      <c r="C7" s="207"/>
      <c r="D7" s="207"/>
      <c r="E7" s="207"/>
      <c r="F7" s="207"/>
      <c r="G7" s="20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 customHeight="1">
      <c r="A8" s="1"/>
      <c r="B8" s="209" t="str">
        <f>IF(PEDIDOS!C16="","FALTA LOCALIDAD !!!!!",UPPER(PEDIDOS!C16)&amp;", "&amp;IF(PEDIDOS!C17="","COMPLETAR PROVINCIA !!!!!",UPPER(PEDIDOS!C17)))</f>
        <v>FALTA LOCALIDAD !!!!!</v>
      </c>
      <c r="C8" s="210"/>
      <c r="D8" s="210"/>
      <c r="E8" s="210"/>
      <c r="F8" s="210"/>
      <c r="G8" s="2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2.75" customHeight="1">
      <c r="B9" s="2" t="s">
        <v>884</v>
      </c>
      <c r="C9" s="212" t="str">
        <f>IF(PEDIDOS!C11="","COMPLETAR CON CUIT ó DNI !!!!!",PEDIDOS!C11)</f>
        <v>COMPLETAR CON CUIT ó DNI !!!!!</v>
      </c>
      <c r="D9" s="204"/>
      <c r="E9" s="3" t="s">
        <v>885</v>
      </c>
      <c r="F9" s="212" t="str">
        <f>IF(PEDIDOS!C18="","FALTA TELÉFONO DEL CONTACTO !!!!!",PEDIDOS!C18)</f>
        <v>FALTA TELÉFONO DEL CONTACTO !!!!!</v>
      </c>
      <c r="G9" s="204"/>
    </row>
    <row r="10" spans="1:26" ht="23.25" customHeight="1">
      <c r="B10" s="202" t="s">
        <v>886</v>
      </c>
      <c r="C10" s="203"/>
      <c r="D10" s="203"/>
      <c r="E10" s="203"/>
      <c r="F10" s="203"/>
      <c r="G10" s="204"/>
    </row>
    <row r="11" spans="1:26" ht="11.25" customHeight="1">
      <c r="B11" s="4"/>
      <c r="C11" s="5"/>
      <c r="D11" s="5"/>
      <c r="E11" s="5"/>
      <c r="F11" s="213" t="s">
        <v>887</v>
      </c>
      <c r="G11" s="216"/>
    </row>
    <row r="12" spans="1:26" ht="18.75" customHeight="1">
      <c r="B12" s="6"/>
      <c r="C12" s="7" t="s">
        <v>888</v>
      </c>
      <c r="D12" s="7"/>
      <c r="E12" s="7"/>
      <c r="F12" s="214"/>
      <c r="G12" s="214"/>
    </row>
    <row r="13" spans="1:26" ht="18.75" customHeight="1">
      <c r="B13" s="6"/>
      <c r="C13" s="8" t="s">
        <v>889</v>
      </c>
      <c r="D13" s="8"/>
      <c r="E13" s="8"/>
      <c r="F13" s="214"/>
      <c r="G13" s="214"/>
    </row>
    <row r="14" spans="1:26" ht="18.75" customHeight="1">
      <c r="B14" s="6"/>
      <c r="C14" s="8" t="s">
        <v>890</v>
      </c>
      <c r="D14" s="8"/>
      <c r="E14" s="8"/>
      <c r="F14" s="214"/>
      <c r="G14" s="214"/>
    </row>
    <row r="15" spans="1:26" ht="6.75" customHeight="1">
      <c r="B15" s="9"/>
      <c r="C15" s="10"/>
      <c r="D15" s="10"/>
      <c r="E15" s="10"/>
      <c r="F15" s="215"/>
      <c r="G15" s="215"/>
    </row>
    <row r="16" spans="1:26" ht="60">
      <c r="B16" s="11"/>
      <c r="C16" s="11"/>
      <c r="D16" s="11"/>
      <c r="E16" s="11"/>
      <c r="F16" s="12"/>
      <c r="G16" s="13"/>
    </row>
    <row r="17" spans="1:26" ht="60">
      <c r="B17" s="11"/>
      <c r="C17" s="11"/>
      <c r="D17" s="11"/>
      <c r="E17" s="11"/>
      <c r="F17" s="12"/>
      <c r="G17" s="13"/>
    </row>
    <row r="18" spans="1:26" ht="60">
      <c r="B18" s="11"/>
      <c r="C18" s="11"/>
      <c r="D18" s="11"/>
      <c r="E18" s="11"/>
      <c r="F18" s="12"/>
      <c r="G18" s="13"/>
    </row>
    <row r="19" spans="1:26" ht="60">
      <c r="B19" s="11"/>
      <c r="C19" s="11"/>
      <c r="D19" s="11"/>
      <c r="E19" s="11"/>
      <c r="F19" s="12"/>
      <c r="G19" s="13"/>
    </row>
    <row r="20" spans="1:26" ht="60">
      <c r="B20" s="11"/>
      <c r="C20" s="11"/>
      <c r="D20" s="11"/>
      <c r="E20" s="11"/>
      <c r="F20" s="12"/>
      <c r="G20" s="13"/>
    </row>
    <row r="21" spans="1:26" ht="15.75" customHeight="1"/>
    <row r="22" spans="1:26" ht="15.75" customHeight="1"/>
    <row r="23" spans="1:26" ht="23.25" customHeight="1">
      <c r="B23" s="202" t="s">
        <v>881</v>
      </c>
      <c r="C23" s="203"/>
      <c r="D23" s="203"/>
      <c r="E23" s="203"/>
      <c r="F23" s="203"/>
      <c r="G23" s="204"/>
    </row>
    <row r="24" spans="1:26" ht="76.5" customHeight="1">
      <c r="B24" s="205" t="str">
        <f>B3</f>
        <v>COMPLETAR EMPRESA DE TRANSPORTE !!!!!</v>
      </c>
      <c r="C24" s="203"/>
      <c r="D24" s="203"/>
      <c r="E24" s="203"/>
      <c r="F24" s="203"/>
      <c r="G24" s="204"/>
    </row>
    <row r="25" spans="1:26" ht="23.25" customHeight="1">
      <c r="B25" s="202" t="s">
        <v>882</v>
      </c>
      <c r="C25" s="203"/>
      <c r="D25" s="203"/>
      <c r="E25" s="203"/>
      <c r="F25" s="203"/>
      <c r="G25" s="204"/>
    </row>
    <row r="26" spans="1:26" ht="72.75" customHeight="1">
      <c r="B26" s="206" t="str">
        <f>B5</f>
        <v>COMPLETAR NOMBRE DEL CLIENTE !!!!!</v>
      </c>
      <c r="C26" s="207"/>
      <c r="D26" s="207"/>
      <c r="E26" s="207"/>
      <c r="F26" s="207"/>
      <c r="G26" s="208"/>
    </row>
    <row r="27" spans="1:26" ht="23.25" customHeight="1">
      <c r="B27" s="202" t="s">
        <v>883</v>
      </c>
      <c r="C27" s="203"/>
      <c r="D27" s="203"/>
      <c r="E27" s="203"/>
      <c r="F27" s="203"/>
      <c r="G27" s="204"/>
    </row>
    <row r="28" spans="1:26" ht="37.5" customHeight="1">
      <c r="A28" s="1"/>
      <c r="B28" s="206" t="str">
        <f t="shared" ref="B28:B29" si="0">B7</f>
        <v>COMPLETAR LA DIRECCION</v>
      </c>
      <c r="C28" s="207"/>
      <c r="D28" s="207"/>
      <c r="E28" s="207"/>
      <c r="F28" s="207"/>
      <c r="G28" s="20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7.5" customHeight="1">
      <c r="A29" s="1"/>
      <c r="B29" s="209" t="str">
        <f t="shared" si="0"/>
        <v>FALTA LOCALIDAD !!!!!</v>
      </c>
      <c r="C29" s="210"/>
      <c r="D29" s="210"/>
      <c r="E29" s="210"/>
      <c r="F29" s="210"/>
      <c r="G29" s="2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72.75" customHeight="1">
      <c r="B30" s="2" t="s">
        <v>884</v>
      </c>
      <c r="C30" s="212" t="str">
        <f>C9</f>
        <v>COMPLETAR CON CUIT ó DNI !!!!!</v>
      </c>
      <c r="D30" s="204"/>
      <c r="E30" s="3" t="s">
        <v>885</v>
      </c>
      <c r="F30" s="212" t="str">
        <f>F9</f>
        <v>FALTA TELÉFONO DEL CONTACTO !!!!!</v>
      </c>
      <c r="G30" s="204"/>
    </row>
    <row r="31" spans="1:26" ht="23.25" customHeight="1">
      <c r="B31" s="202" t="s">
        <v>886</v>
      </c>
      <c r="C31" s="203"/>
      <c r="D31" s="203"/>
      <c r="E31" s="203"/>
      <c r="F31" s="203"/>
      <c r="G31" s="204"/>
    </row>
    <row r="32" spans="1:26" ht="11.25" customHeight="1">
      <c r="B32" s="4"/>
      <c r="C32" s="5"/>
      <c r="D32" s="5"/>
      <c r="E32" s="5"/>
      <c r="F32" s="213" t="s">
        <v>887</v>
      </c>
      <c r="G32" s="216" t="str">
        <f>IF(G11="","",G11)</f>
        <v/>
      </c>
    </row>
    <row r="33" spans="2:7" ht="18.75" customHeight="1">
      <c r="B33" s="6"/>
      <c r="C33" s="7" t="s">
        <v>888</v>
      </c>
      <c r="D33" s="7"/>
      <c r="E33" s="7"/>
      <c r="F33" s="214"/>
      <c r="G33" s="214"/>
    </row>
    <row r="34" spans="2:7" ht="18.75" customHeight="1">
      <c r="B34" s="6"/>
      <c r="C34" s="8" t="s">
        <v>889</v>
      </c>
      <c r="D34" s="8"/>
      <c r="E34" s="8"/>
      <c r="F34" s="214"/>
      <c r="G34" s="214"/>
    </row>
    <row r="35" spans="2:7" ht="18.75" customHeight="1">
      <c r="B35" s="6"/>
      <c r="C35" s="8" t="s">
        <v>890</v>
      </c>
      <c r="D35" s="8"/>
      <c r="E35" s="8"/>
      <c r="F35" s="214"/>
      <c r="G35" s="214"/>
    </row>
    <row r="36" spans="2:7" ht="6.75" customHeight="1">
      <c r="B36" s="9"/>
      <c r="C36" s="10"/>
      <c r="D36" s="10"/>
      <c r="E36" s="10"/>
      <c r="F36" s="215"/>
      <c r="G36" s="215"/>
    </row>
    <row r="37" spans="2:7" ht="15.75" customHeight="1"/>
    <row r="38" spans="2:7" ht="15.75" customHeight="1"/>
    <row r="39" spans="2:7" ht="15.75" customHeight="1"/>
    <row r="40" spans="2:7" ht="15.75" customHeight="1"/>
    <row r="41" spans="2:7" ht="15.75" customHeight="1"/>
    <row r="42" spans="2:7" ht="15.75" customHeight="1"/>
    <row r="43" spans="2:7" ht="15.75" customHeight="1"/>
    <row r="44" spans="2:7" ht="15.75" customHeight="1"/>
    <row r="45" spans="2:7" ht="15.75" customHeight="1"/>
    <row r="46" spans="2:7" ht="15.75" customHeight="1"/>
    <row r="47" spans="2:7" ht="15.75" customHeight="1"/>
    <row r="48" spans="2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F11:F15"/>
    <mergeCell ref="F32:F36"/>
    <mergeCell ref="G11:G15"/>
    <mergeCell ref="G32:G36"/>
    <mergeCell ref="B28:G28"/>
    <mergeCell ref="B29:G29"/>
    <mergeCell ref="C30:D30"/>
    <mergeCell ref="F30:G30"/>
    <mergeCell ref="B31:G31"/>
    <mergeCell ref="B23:G23"/>
    <mergeCell ref="B24:G24"/>
    <mergeCell ref="B25:G25"/>
    <mergeCell ref="B26:G26"/>
    <mergeCell ref="B27:G27"/>
    <mergeCell ref="B7:G7"/>
    <mergeCell ref="B8:G8"/>
    <mergeCell ref="C9:D9"/>
    <mergeCell ref="F9:G9"/>
    <mergeCell ref="B10:G10"/>
    <mergeCell ref="B2:G2"/>
    <mergeCell ref="B3:G3"/>
    <mergeCell ref="B4:G4"/>
    <mergeCell ref="B5:G5"/>
    <mergeCell ref="B6:G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37</vt:i4>
      </vt:variant>
    </vt:vector>
  </HeadingPairs>
  <TitlesOfParts>
    <vt:vector size="39" baseType="lpstr">
      <vt:lpstr>PEDIDOS</vt:lpstr>
      <vt:lpstr>Etiqueta para envios</vt:lpstr>
      <vt:lpstr>_01_Difusores_Sahumerios_y_Aromas</vt:lpstr>
      <vt:lpstr>_02_Porta_Sahumerios</vt:lpstr>
      <vt:lpstr>_03_Manitos_Tobas_y_Esmaltadas</vt:lpstr>
      <vt:lpstr>_04_Atrapasuenos</vt:lpstr>
      <vt:lpstr>_05_Hornos_Electricos</vt:lpstr>
      <vt:lpstr>_06_Hornos_a_Vela</vt:lpstr>
      <vt:lpstr>_07_Sahumadores_e_Incensarios</vt:lpstr>
      <vt:lpstr>_08_Sagrada_Madre</vt:lpstr>
      <vt:lpstr>_09_Aromanza</vt:lpstr>
      <vt:lpstr>_10_Fuentes_de_Agua</vt:lpstr>
      <vt:lpstr>_11_Sahumerios_Importados</vt:lpstr>
      <vt:lpstr>_12_Velas_y_Velas_de_Soja</vt:lpstr>
      <vt:lpstr>_13_Pasta_Piedra</vt:lpstr>
      <vt:lpstr>_14_Ceramica_Sublimada</vt:lpstr>
      <vt:lpstr>_15_Cascadas_de_humo</vt:lpstr>
      <vt:lpstr>_16_Llamadores_de_Metal</vt:lpstr>
      <vt:lpstr>_17_Llamadores_de_Cana_y_Calabaza</vt:lpstr>
      <vt:lpstr>_18_Lamparas_de_Sal</vt:lpstr>
      <vt:lpstr>_19_Cuencos_para_sal_solos</vt:lpstr>
      <vt:lpstr>_20_Cuencos_blancos_con_sal</vt:lpstr>
      <vt:lpstr>_21_Cuencos_blancos_solos</vt:lpstr>
      <vt:lpstr>_22_Orgones</vt:lpstr>
      <vt:lpstr>_23_Fuentes_de_Resina_de_Agua</vt:lpstr>
      <vt:lpstr>_24_Colgantes_con_bijouteri</vt:lpstr>
      <vt:lpstr>_27_Lechuzas_porta_sahumerios</vt:lpstr>
      <vt:lpstr>_31_Decoracion_en_madera_y_Porta_llaves</vt:lpstr>
      <vt:lpstr>_33_Hindu</vt:lpstr>
      <vt:lpstr>_34_Colgantes</vt:lpstr>
      <vt:lpstr>_35_Mandalas</vt:lpstr>
      <vt:lpstr>_36_Budas_y_budas_resina</vt:lpstr>
      <vt:lpstr>_39_Dijes_y_Piedras</vt:lpstr>
      <vt:lpstr>_40_Pendulos_y_Atrapa_soles</vt:lpstr>
      <vt:lpstr>_41_Llaveros_y_Accesorios</vt:lpstr>
      <vt:lpstr>_42_Popurri_y_Sales</vt:lpstr>
      <vt:lpstr>_44_Macrame_y_Crochet</vt:lpstr>
      <vt:lpstr>DATOS_BANCARIOS</vt:lpstr>
      <vt:lpstr>SUS_COMENTARIOS_SOBRE_EL_PEDIDO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</dc:creator>
  <cp:lastModifiedBy>Pc</cp:lastModifiedBy>
  <cp:lastPrinted>2026-04-23T17:30:06Z</cp:lastPrinted>
  <dcterms:created xsi:type="dcterms:W3CDTF">2026-03-10T15:57:00Z</dcterms:created>
  <dcterms:modified xsi:type="dcterms:W3CDTF">2026-07-24T19:24:02Z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289F4E54BDEB44869BC896E969D081EC_12</vt:lpwstr>
  </property>
  <property fmtid="{D5CDD505-2E9C-101B-9397-08002B2CF9AE}" pid="3" name="KSOProductBuildVer">
    <vt:lpwstr>3082-12.2.0.23196</vt:lpwstr>
  </property>
</Properties>
</file>